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210" activeTab="0"/>
  </bookViews>
  <sheets>
    <sheet name="budget 2012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<sst xmlns="http://schemas.openxmlformats.org/spreadsheetml/2006/main" count="205" uniqueCount="114">
  <si>
    <t>CHARGES GENERALES</t>
  </si>
  <si>
    <t>Frais de personnel</t>
  </si>
  <si>
    <t>R.C. personnel</t>
  </si>
  <si>
    <t>Consommation, eau, électricité</t>
  </si>
  <si>
    <t>Honoraires divers</t>
  </si>
  <si>
    <t>Frais de gestion</t>
  </si>
  <si>
    <t>S/total</t>
  </si>
  <si>
    <t>CHARGES IMMOBILIERES</t>
  </si>
  <si>
    <t>Locaux ASERE, propriétaire</t>
  </si>
  <si>
    <t>Locaux ASERE, locataire</t>
  </si>
  <si>
    <t>Impôts fonciers</t>
  </si>
  <si>
    <t>Entretien locaux</t>
  </si>
  <si>
    <t>ACHATS</t>
  </si>
  <si>
    <t>Matériel, outillage jardin</t>
  </si>
  <si>
    <t>Végétaux</t>
  </si>
  <si>
    <t>Bancs, corbeilles</t>
  </si>
  <si>
    <t>Matériel nettoyage, balayage</t>
  </si>
  <si>
    <t>Matériel électrique</t>
  </si>
  <si>
    <t>Quincaillerie</t>
  </si>
  <si>
    <t>Peinture</t>
  </si>
  <si>
    <t>Marquage au sol, lasure</t>
  </si>
  <si>
    <t>Divers</t>
  </si>
  <si>
    <t>S/Total</t>
  </si>
  <si>
    <t>ENTRETIEN MATERIEL</t>
  </si>
  <si>
    <t>Essence, huile</t>
  </si>
  <si>
    <t>Entretien, réparation</t>
  </si>
  <si>
    <t>Assurances</t>
  </si>
  <si>
    <t>Amortissement</t>
  </si>
  <si>
    <t>ENTRETIEN GENERAL</t>
  </si>
  <si>
    <t>Réfection de pelouses</t>
  </si>
  <si>
    <t>Poubelles, enlèvement déchets</t>
  </si>
  <si>
    <t>Avaloirs, puisards</t>
  </si>
  <si>
    <t>Bassins, entretien + réfection</t>
  </si>
  <si>
    <t>Chicanes, arceaux vélos, etc ….</t>
  </si>
  <si>
    <t>TOTAL GESTION BASE</t>
  </si>
  <si>
    <t>Audit arbres</t>
  </si>
  <si>
    <t>Abattage arbres dangereux</t>
  </si>
  <si>
    <t>Remplacement mâts éclairage</t>
  </si>
  <si>
    <t>Location matériel, nacelles</t>
  </si>
  <si>
    <t>TRAVAUX EN REGIE</t>
  </si>
  <si>
    <t xml:space="preserve">TOTAL GESTION </t>
  </si>
  <si>
    <t>Eclairage Noël</t>
  </si>
  <si>
    <t>Gros travaux</t>
  </si>
  <si>
    <t>Produits financiers + Exceptionnels</t>
  </si>
  <si>
    <t>Solde gestion CEGIP</t>
  </si>
  <si>
    <t>Recettes diverses</t>
  </si>
  <si>
    <t>Remboursement sinistre</t>
  </si>
  <si>
    <t>Recettes Tennis</t>
  </si>
  <si>
    <t>TOTAL</t>
  </si>
  <si>
    <t>PARKING ROME</t>
  </si>
  <si>
    <t>TOTAL  GENERAL</t>
  </si>
  <si>
    <t>Arbres, arbustes</t>
  </si>
  <si>
    <t>BUDGET 2009</t>
  </si>
  <si>
    <t>Terre végétale, terreau</t>
  </si>
  <si>
    <t>Sable,graviers, ciment</t>
  </si>
  <si>
    <t>Sel déneigement</t>
  </si>
  <si>
    <t>Phytosanitaires, engrais, desherbants</t>
  </si>
  <si>
    <t>Taille et élagage grands arbres</t>
  </si>
  <si>
    <t>S/TOTAL</t>
  </si>
  <si>
    <t>PRODUITS</t>
  </si>
  <si>
    <t xml:space="preserve">Reports </t>
  </si>
  <si>
    <t>Vente Bureau 8 rue de Londres</t>
  </si>
  <si>
    <t>GROS TRAVAUX</t>
  </si>
  <si>
    <t>Reprise fonds de réserve</t>
  </si>
  <si>
    <t>Aventin</t>
  </si>
  <si>
    <t>Vauban</t>
  </si>
  <si>
    <t>Citadelle</t>
  </si>
  <si>
    <t>Centre Commercial</t>
  </si>
  <si>
    <t>Rue d'Upsal</t>
  </si>
  <si>
    <t>Végétaux dans cadre grands travaux</t>
  </si>
  <si>
    <t>Nobel</t>
  </si>
  <si>
    <t>Centre Commercial Lot B</t>
  </si>
  <si>
    <t>Schweitzer</t>
  </si>
  <si>
    <t>Stockholm</t>
  </si>
  <si>
    <t>Vendome</t>
  </si>
  <si>
    <t>Laureades</t>
  </si>
  <si>
    <t>De Gaulle</t>
  </si>
  <si>
    <t>Immobilière 3 F</t>
  </si>
  <si>
    <t>Gémeaux</t>
  </si>
  <si>
    <t>Bassins avenue de Gaulle</t>
  </si>
  <si>
    <t>Centre Commercial Victoire</t>
  </si>
  <si>
    <t>DEPENSES 2008</t>
  </si>
  <si>
    <t>BUDGET 2010</t>
  </si>
  <si>
    <t>Honoraires d'avocats</t>
  </si>
  <si>
    <t>Jeux, bancs, grillage</t>
  </si>
  <si>
    <t>Traavux divers, fournitures</t>
  </si>
  <si>
    <t>Mise en conformité, entretien jeux</t>
  </si>
  <si>
    <t>Perspectives 46</t>
  </si>
  <si>
    <t>Provision Rond Point / Etoile</t>
  </si>
  <si>
    <t xml:space="preserve">ASERE  -  PROPOSITION BUDGET 2011 </t>
  </si>
  <si>
    <t>DEPENSES 2009</t>
  </si>
  <si>
    <t>BUDGET 2011</t>
  </si>
  <si>
    <t>Honoraires du Président</t>
  </si>
  <si>
    <t>Honoraires du Secrétaire - Trésorier</t>
  </si>
  <si>
    <t xml:space="preserve">Président : Appointements + charges patronales </t>
  </si>
  <si>
    <t>Michel Ange</t>
  </si>
  <si>
    <t>Periscopes 1</t>
  </si>
  <si>
    <t>Pariscopes 2</t>
  </si>
  <si>
    <t>Colisee</t>
  </si>
  <si>
    <t>Rue de Louvois</t>
  </si>
  <si>
    <t xml:space="preserve">ASERE  -  PROPOSITION BUDGET 2012 </t>
  </si>
  <si>
    <t>DEPENSES 2010</t>
  </si>
  <si>
    <t>BUDGET 2012</t>
  </si>
  <si>
    <t>Rond Point / Etoile</t>
  </si>
  <si>
    <t>Reprise provision Rond Point / Etoile</t>
  </si>
  <si>
    <t>Paul APPELL</t>
  </si>
  <si>
    <t>Hanoï</t>
  </si>
  <si>
    <t>Hanoï, reprise provision</t>
  </si>
  <si>
    <t>Nids de poule</t>
  </si>
  <si>
    <t>Chicanes, barrières, potelets,  etc ...</t>
  </si>
  <si>
    <t>Gémeaux / Centre Commercial Victoire</t>
  </si>
  <si>
    <t>CUS HABITAT</t>
  </si>
  <si>
    <t>Boxes Colisée / Aventin</t>
  </si>
  <si>
    <t>??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</si>
</sst>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_F"/>
  </numFmts>
  <fonts count="13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165" fontId="0" fillId="0" borderId="4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0" fontId="3" fillId="0" borderId="3" xfId="0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0" fontId="3" fillId="0" borderId="3" xfId="0" applyFont="1" applyBorder="1" applyAlignment="1">
      <alignment horizontal="right"/>
    </xf>
    <xf numFmtId="165" fontId="3" fillId="0" borderId="4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165" fontId="3" fillId="0" borderId="6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165" fontId="3" fillId="0" borderId="2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5" fontId="3" fillId="0" borderId="7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0" borderId="7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0" fillId="0" borderId="8" xfId="0" applyNumberFormat="1" applyFont="1" applyBorder="1" applyAlignment="1">
      <alignment/>
    </xf>
    <xf numFmtId="0" fontId="0" fillId="0" borderId="3" xfId="0" applyFont="1" applyFill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0" fontId="3" fillId="0" borderId="1" xfId="0" applyFont="1" applyFill="1" applyBorder="1" applyAlignment="1">
      <alignment horizontal="right" vertical="center"/>
    </xf>
    <xf numFmtId="165" fontId="3" fillId="0" borderId="2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4" fontId="3" fillId="0" borderId="5" xfId="0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9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164" fontId="3" fillId="0" borderId="7" xfId="0" applyNumberFormat="1" applyFont="1" applyBorder="1" applyAlignment="1">
      <alignment/>
    </xf>
    <xf numFmtId="165" fontId="3" fillId="0" borderId="8" xfId="0" applyNumberFormat="1" applyFont="1" applyBorder="1" applyAlignment="1">
      <alignment/>
    </xf>
    <xf numFmtId="164" fontId="7" fillId="0" borderId="9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0" fontId="0" fillId="0" borderId="0" xfId="0" applyNumberFormat="1" applyAlignment="1">
      <alignment/>
    </xf>
    <xf numFmtId="165" fontId="3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5" fontId="6" fillId="0" borderId="5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165" fontId="3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165" fontId="6" fillId="0" borderId="4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5" fontId="3" fillId="0" borderId="2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3" fillId="0" borderId="8" xfId="0" applyFont="1" applyBorder="1" applyAlignment="1">
      <alignment horizontal="right"/>
    </xf>
    <xf numFmtId="164" fontId="3" fillId="0" borderId="8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8" xfId="0" applyFont="1" applyBorder="1" applyAlignment="1">
      <alignment/>
    </xf>
    <xf numFmtId="49" fontId="0" fillId="0" borderId="0" xfId="0" applyNumberFormat="1" applyAlignment="1">
      <alignment horizontal="right"/>
    </xf>
    <xf numFmtId="49" fontId="3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49" fontId="4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/>
    </xf>
    <xf numFmtId="164" fontId="7" fillId="0" borderId="5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3" fillId="0" borderId="6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workbookViewId="0" topLeftCell="A4">
      <selection activeCell="I79" sqref="I79"/>
    </sheetView>
  </sheetViews>
  <sheetFormatPr defaultColWidth="11.421875" defaultRowHeight="12.75"/>
  <cols>
    <col min="1" max="1" width="42.00390625" style="0" customWidth="1"/>
    <col min="2" max="2" width="15.00390625" style="5" customWidth="1"/>
    <col min="3" max="3" width="14.8515625" style="6" customWidth="1"/>
    <col min="4" max="5" width="14.8515625" style="5" customWidth="1"/>
    <col min="6" max="6" width="18.140625" style="5" customWidth="1"/>
    <col min="7" max="7" width="1.8515625" style="52" customWidth="1"/>
    <col min="8" max="8" width="6.7109375" style="79" customWidth="1"/>
  </cols>
  <sheetData>
    <row r="1" spans="1:8" s="2" customFormat="1" ht="20.25">
      <c r="A1" s="95" t="s">
        <v>100</v>
      </c>
      <c r="B1" s="95"/>
      <c r="C1" s="95"/>
      <c r="D1" s="95"/>
      <c r="E1" s="95"/>
      <c r="F1" s="95"/>
      <c r="G1" s="1"/>
      <c r="H1" s="80"/>
    </row>
    <row r="2" spans="1:8" s="2" customFormat="1" ht="21" thickBot="1">
      <c r="A2" s="1"/>
      <c r="B2" s="3"/>
      <c r="C2" s="1"/>
      <c r="D2" s="9"/>
      <c r="E2" s="4"/>
      <c r="F2" s="4"/>
      <c r="G2" s="51"/>
      <c r="H2" s="80"/>
    </row>
    <row r="3" spans="1:8" s="9" customFormat="1" ht="18.75" customHeight="1" thickBot="1">
      <c r="A3" s="7"/>
      <c r="B3" s="8" t="s">
        <v>90</v>
      </c>
      <c r="C3" s="8" t="s">
        <v>82</v>
      </c>
      <c r="D3" s="8" t="s">
        <v>101</v>
      </c>
      <c r="E3" s="27" t="s">
        <v>91</v>
      </c>
      <c r="F3" s="8" t="s">
        <v>102</v>
      </c>
      <c r="G3" s="86"/>
      <c r="H3" s="80"/>
    </row>
    <row r="4" spans="1:7" ht="15">
      <c r="A4" s="10"/>
      <c r="B4" s="16"/>
      <c r="C4" s="12"/>
      <c r="D4" s="13"/>
      <c r="E4" s="14"/>
      <c r="F4" s="14"/>
      <c r="G4" s="87"/>
    </row>
    <row r="5" spans="1:7" ht="15">
      <c r="A5" s="15" t="s">
        <v>0</v>
      </c>
      <c r="B5" s="16"/>
      <c r="C5" s="12"/>
      <c r="D5" s="16"/>
      <c r="E5" s="14"/>
      <c r="F5" s="14"/>
      <c r="G5" s="87"/>
    </row>
    <row r="6" spans="1:9" ht="15">
      <c r="A6" s="10" t="s">
        <v>1</v>
      </c>
      <c r="B6" s="16">
        <v>365111.4</v>
      </c>
      <c r="C6" s="14">
        <v>370000</v>
      </c>
      <c r="D6" s="14">
        <f>247414.46+125595.62+5832.14+2843.33</f>
        <v>381685.55</v>
      </c>
      <c r="E6" s="14">
        <v>375000</v>
      </c>
      <c r="F6" s="14">
        <v>391000</v>
      </c>
      <c r="G6" s="87"/>
      <c r="I6" s="54"/>
    </row>
    <row r="7" spans="1:7" ht="15">
      <c r="A7" s="10" t="s">
        <v>2</v>
      </c>
      <c r="B7" s="16">
        <v>4347.66</v>
      </c>
      <c r="C7" s="14">
        <v>5500</v>
      </c>
      <c r="D7" s="14">
        <v>4096.03</v>
      </c>
      <c r="E7" s="14">
        <v>5700</v>
      </c>
      <c r="F7" s="14">
        <v>5900</v>
      </c>
      <c r="G7" s="87"/>
    </row>
    <row r="8" spans="1:7" ht="15">
      <c r="A8" s="10" t="s">
        <v>3</v>
      </c>
      <c r="B8" s="16">
        <v>35707.72</v>
      </c>
      <c r="C8" s="14">
        <v>33000</v>
      </c>
      <c r="D8" s="14">
        <v>36078.98</v>
      </c>
      <c r="E8" s="14">
        <v>37000</v>
      </c>
      <c r="F8" s="14">
        <v>37000</v>
      </c>
      <c r="G8" s="87"/>
    </row>
    <row r="9" spans="1:9" ht="15">
      <c r="A9" s="10" t="s">
        <v>92</v>
      </c>
      <c r="B9" s="16">
        <v>32550</v>
      </c>
      <c r="C9" s="14"/>
      <c r="D9" s="14"/>
      <c r="E9" s="14"/>
      <c r="F9" s="14"/>
      <c r="G9" s="87"/>
      <c r="I9" s="54"/>
    </row>
    <row r="10" spans="1:9" ht="15">
      <c r="A10" s="10" t="s">
        <v>94</v>
      </c>
      <c r="B10" s="16"/>
      <c r="C10" s="14">
        <v>33150</v>
      </c>
      <c r="D10" s="14">
        <f>21223.75+11926.25</f>
        <v>33150</v>
      </c>
      <c r="E10" s="14">
        <v>33900</v>
      </c>
      <c r="F10" s="14">
        <v>20000</v>
      </c>
      <c r="G10" s="87"/>
      <c r="I10" s="54"/>
    </row>
    <row r="11" spans="1:9" ht="15">
      <c r="A11" s="10" t="s">
        <v>93</v>
      </c>
      <c r="B11" s="16">
        <v>10850</v>
      </c>
      <c r="C11" s="14">
        <v>11050</v>
      </c>
      <c r="D11" s="14">
        <v>11050</v>
      </c>
      <c r="E11" s="14">
        <v>11400</v>
      </c>
      <c r="F11" s="14">
        <v>26500</v>
      </c>
      <c r="G11" s="87"/>
      <c r="I11" s="54"/>
    </row>
    <row r="12" spans="1:9" ht="15">
      <c r="A12" s="10" t="s">
        <v>83</v>
      </c>
      <c r="B12" s="16">
        <v>4365.4</v>
      </c>
      <c r="C12" s="14">
        <v>10000</v>
      </c>
      <c r="D12" s="14">
        <v>2152.8</v>
      </c>
      <c r="E12" s="14">
        <v>7000</v>
      </c>
      <c r="F12" s="14">
        <v>5000</v>
      </c>
      <c r="G12" s="87"/>
      <c r="I12" s="54"/>
    </row>
    <row r="13" spans="1:7" ht="15">
      <c r="A13" s="10" t="s">
        <v>4</v>
      </c>
      <c r="B13" s="16">
        <v>4391</v>
      </c>
      <c r="C13" s="14">
        <v>10000</v>
      </c>
      <c r="D13" s="14"/>
      <c r="E13" s="14">
        <v>3000</v>
      </c>
      <c r="F13" s="14">
        <v>3000</v>
      </c>
      <c r="G13" s="87"/>
    </row>
    <row r="14" spans="1:7" ht="15">
      <c r="A14" s="10" t="s">
        <v>5</v>
      </c>
      <c r="B14" s="16">
        <v>4588.36</v>
      </c>
      <c r="C14" s="14">
        <v>6500</v>
      </c>
      <c r="D14" s="14">
        <v>6730.07</v>
      </c>
      <c r="E14" s="14">
        <v>6500</v>
      </c>
      <c r="F14" s="14">
        <v>7000</v>
      </c>
      <c r="G14" s="87"/>
    </row>
    <row r="15" spans="1:9" s="2" customFormat="1" ht="15.75">
      <c r="A15" s="18" t="s">
        <v>6</v>
      </c>
      <c r="B15" s="20">
        <f>SUM(B6:B14)</f>
        <v>461911.54000000004</v>
      </c>
      <c r="C15" s="26">
        <f>SUM(C6:C14)</f>
        <v>479200</v>
      </c>
      <c r="D15" s="20">
        <f>SUM(D6:D14)</f>
        <v>474943.43</v>
      </c>
      <c r="E15" s="33">
        <f>SUM(E6:E14)</f>
        <v>479500</v>
      </c>
      <c r="F15" s="33">
        <f>SUM(F6:F14)</f>
        <v>495400</v>
      </c>
      <c r="G15" s="63"/>
      <c r="H15" s="80"/>
      <c r="I15" s="53"/>
    </row>
    <row r="16" spans="1:7" ht="15">
      <c r="A16" s="15" t="s">
        <v>7</v>
      </c>
      <c r="B16" s="16"/>
      <c r="C16" s="12"/>
      <c r="D16" s="16"/>
      <c r="E16" s="14"/>
      <c r="F16" s="14"/>
      <c r="G16" s="87"/>
    </row>
    <row r="17" spans="1:7" ht="15">
      <c r="A17" s="10" t="s">
        <v>8</v>
      </c>
      <c r="B17" s="16">
        <v>11740.32</v>
      </c>
      <c r="C17" s="14">
        <v>10200</v>
      </c>
      <c r="D17" s="14">
        <v>14518.33</v>
      </c>
      <c r="E17" s="14">
        <v>11500</v>
      </c>
      <c r="F17" s="14">
        <v>15000</v>
      </c>
      <c r="G17" s="87"/>
    </row>
    <row r="18" spans="1:7" ht="15">
      <c r="A18" s="10" t="s">
        <v>9</v>
      </c>
      <c r="B18" s="16">
        <v>7739.86</v>
      </c>
      <c r="C18" s="14">
        <v>10500</v>
      </c>
      <c r="D18" s="14">
        <v>7995.44</v>
      </c>
      <c r="E18" s="14">
        <v>11000</v>
      </c>
      <c r="F18" s="14">
        <v>10000</v>
      </c>
      <c r="G18" s="87"/>
    </row>
    <row r="19" spans="1:7" ht="15">
      <c r="A19" s="10" t="s">
        <v>10</v>
      </c>
      <c r="B19" s="16">
        <v>826</v>
      </c>
      <c r="C19" s="14">
        <v>1200</v>
      </c>
      <c r="D19" s="14">
        <v>844</v>
      </c>
      <c r="E19" s="14">
        <v>1300</v>
      </c>
      <c r="F19" s="14">
        <v>900</v>
      </c>
      <c r="G19" s="87"/>
    </row>
    <row r="20" spans="1:7" ht="15">
      <c r="A20" s="10" t="s">
        <v>11</v>
      </c>
      <c r="B20" s="11">
        <v>2646.38</v>
      </c>
      <c r="C20" s="14">
        <v>3000</v>
      </c>
      <c r="D20" s="14">
        <f>507.61+1852.22</f>
        <v>2359.83</v>
      </c>
      <c r="E20" s="14">
        <v>2600</v>
      </c>
      <c r="F20" s="14">
        <v>2600</v>
      </c>
      <c r="G20" s="87"/>
    </row>
    <row r="21" spans="1:9" s="2" customFormat="1" ht="15.75">
      <c r="A21" s="18" t="s">
        <v>6</v>
      </c>
      <c r="B21" s="20">
        <f>SUM(B17:B20)</f>
        <v>22952.56</v>
      </c>
      <c r="C21" s="26">
        <f>SUM(C17:C20)</f>
        <v>24900</v>
      </c>
      <c r="D21" s="20">
        <f>SUM(D17:D20)</f>
        <v>25717.6</v>
      </c>
      <c r="E21" s="33">
        <f>SUM(E17:E20)</f>
        <v>26400</v>
      </c>
      <c r="F21" s="33">
        <f>SUM(F17:F20)</f>
        <v>28500</v>
      </c>
      <c r="G21" s="63"/>
      <c r="H21" s="80"/>
      <c r="I21" s="53"/>
    </row>
    <row r="22" spans="1:7" ht="15">
      <c r="A22" s="15" t="s">
        <v>12</v>
      </c>
      <c r="B22" s="17"/>
      <c r="C22" s="12"/>
      <c r="D22" s="16"/>
      <c r="E22" s="14"/>
      <c r="F22" s="14"/>
      <c r="G22" s="87"/>
    </row>
    <row r="23" spans="1:7" ht="15">
      <c r="A23" s="10" t="s">
        <v>13</v>
      </c>
      <c r="B23" s="16">
        <v>2095.41</v>
      </c>
      <c r="C23" s="14">
        <v>2000</v>
      </c>
      <c r="D23" s="14">
        <f>188.96+1775.04</f>
        <v>1964</v>
      </c>
      <c r="E23" s="14">
        <v>2000</v>
      </c>
      <c r="F23" s="14">
        <v>2000</v>
      </c>
      <c r="G23" s="87"/>
    </row>
    <row r="24" spans="1:7" ht="15">
      <c r="A24" s="10" t="s">
        <v>14</v>
      </c>
      <c r="B24" s="16">
        <v>17531.21</v>
      </c>
      <c r="C24" s="14">
        <v>18000</v>
      </c>
      <c r="D24" s="14">
        <v>18046.68</v>
      </c>
      <c r="E24" s="14">
        <v>19000</v>
      </c>
      <c r="F24" s="14">
        <v>19000</v>
      </c>
      <c r="G24" s="87"/>
    </row>
    <row r="25" spans="1:7" ht="15">
      <c r="A25" s="10" t="s">
        <v>51</v>
      </c>
      <c r="B25" s="16">
        <v>2719.43</v>
      </c>
      <c r="C25" s="14">
        <v>3000</v>
      </c>
      <c r="D25" s="14">
        <f>606.41+1426.83</f>
        <v>2033.2399999999998</v>
      </c>
      <c r="E25" s="14">
        <v>2800</v>
      </c>
      <c r="F25" s="14">
        <v>2500</v>
      </c>
      <c r="G25" s="87"/>
    </row>
    <row r="26" spans="1:7" ht="15">
      <c r="A26" s="10" t="s">
        <v>53</v>
      </c>
      <c r="B26" s="16">
        <v>1360.54</v>
      </c>
      <c r="C26" s="14">
        <v>1700</v>
      </c>
      <c r="D26" s="14">
        <v>1654.35</v>
      </c>
      <c r="E26" s="14">
        <v>1700</v>
      </c>
      <c r="F26" s="14">
        <v>1700</v>
      </c>
      <c r="G26" s="87"/>
    </row>
    <row r="27" spans="1:7" ht="15">
      <c r="A27" s="10" t="s">
        <v>56</v>
      </c>
      <c r="B27" s="16">
        <v>5345.6</v>
      </c>
      <c r="C27" s="14">
        <v>7000</v>
      </c>
      <c r="D27" s="14">
        <v>6820.07</v>
      </c>
      <c r="E27" s="14">
        <v>7000</v>
      </c>
      <c r="F27" s="14">
        <v>7000</v>
      </c>
      <c r="G27" s="87"/>
    </row>
    <row r="28" spans="1:7" ht="15">
      <c r="A28" s="10" t="s">
        <v>15</v>
      </c>
      <c r="B28" s="16">
        <v>4866.52</v>
      </c>
      <c r="C28" s="14">
        <v>4000</v>
      </c>
      <c r="D28" s="14">
        <f>1069.94+2562.67</f>
        <v>3632.61</v>
      </c>
      <c r="E28" s="14">
        <v>3000</v>
      </c>
      <c r="F28" s="14">
        <v>2000</v>
      </c>
      <c r="G28" s="87"/>
    </row>
    <row r="29" spans="1:7" ht="15">
      <c r="A29" s="10" t="s">
        <v>16</v>
      </c>
      <c r="B29" s="16">
        <v>884.27</v>
      </c>
      <c r="C29" s="14">
        <v>1000</v>
      </c>
      <c r="D29" s="14">
        <v>885.04</v>
      </c>
      <c r="E29" s="14">
        <v>1000</v>
      </c>
      <c r="F29" s="14">
        <v>1000</v>
      </c>
      <c r="G29" s="87"/>
    </row>
    <row r="30" spans="1:7" ht="15">
      <c r="A30" s="10" t="s">
        <v>17</v>
      </c>
      <c r="B30" s="16">
        <v>6036.55</v>
      </c>
      <c r="C30" s="14">
        <v>8000</v>
      </c>
      <c r="D30" s="14">
        <v>6602.91</v>
      </c>
      <c r="E30" s="14">
        <v>8000</v>
      </c>
      <c r="F30" s="14">
        <v>8000</v>
      </c>
      <c r="G30" s="87"/>
    </row>
    <row r="31" spans="1:7" ht="15">
      <c r="A31" s="10" t="s">
        <v>18</v>
      </c>
      <c r="B31" s="16">
        <v>1147.49</v>
      </c>
      <c r="C31" s="14">
        <v>1000</v>
      </c>
      <c r="D31" s="14">
        <v>800.5</v>
      </c>
      <c r="E31" s="14">
        <v>1000</v>
      </c>
      <c r="F31" s="14">
        <v>1000</v>
      </c>
      <c r="G31" s="87"/>
    </row>
    <row r="32" spans="1:7" ht="15">
      <c r="A32" s="10" t="s">
        <v>19</v>
      </c>
      <c r="B32" s="16">
        <v>1780.06</v>
      </c>
      <c r="C32" s="14">
        <v>2000</v>
      </c>
      <c r="D32" s="14">
        <v>1903.42</v>
      </c>
      <c r="E32" s="14">
        <v>2000</v>
      </c>
      <c r="F32" s="14">
        <v>2000</v>
      </c>
      <c r="G32" s="87"/>
    </row>
    <row r="33" spans="1:7" ht="15">
      <c r="A33" s="10" t="s">
        <v>20</v>
      </c>
      <c r="B33" s="16">
        <v>4656.75</v>
      </c>
      <c r="C33" s="14">
        <v>5200</v>
      </c>
      <c r="D33" s="14">
        <v>5099.03</v>
      </c>
      <c r="E33" s="14">
        <v>5200</v>
      </c>
      <c r="F33" s="14">
        <v>5200</v>
      </c>
      <c r="G33" s="87"/>
    </row>
    <row r="34" spans="1:7" ht="15">
      <c r="A34" s="10" t="s">
        <v>55</v>
      </c>
      <c r="B34" s="16">
        <v>2116.92</v>
      </c>
      <c r="C34" s="14">
        <v>2500</v>
      </c>
      <c r="D34" s="14">
        <v>4129.31</v>
      </c>
      <c r="E34" s="14">
        <v>3500</v>
      </c>
      <c r="F34" s="14">
        <v>3500</v>
      </c>
      <c r="G34" s="87"/>
    </row>
    <row r="35" spans="1:7" ht="15">
      <c r="A35" s="10" t="s">
        <v>54</v>
      </c>
      <c r="B35" s="16">
        <v>4485.48</v>
      </c>
      <c r="C35" s="14">
        <v>5000</v>
      </c>
      <c r="D35" s="14">
        <v>4076.39</v>
      </c>
      <c r="E35" s="14">
        <v>5000</v>
      </c>
      <c r="F35" s="14">
        <v>5000</v>
      </c>
      <c r="G35" s="87"/>
    </row>
    <row r="36" spans="1:7" ht="15">
      <c r="A36" s="10" t="s">
        <v>21</v>
      </c>
      <c r="B36" s="16">
        <v>3246.47</v>
      </c>
      <c r="C36" s="14">
        <v>5000</v>
      </c>
      <c r="D36" s="14">
        <v>4923.9</v>
      </c>
      <c r="E36" s="14">
        <v>5000</v>
      </c>
      <c r="F36" s="14">
        <v>5000</v>
      </c>
      <c r="G36" s="87"/>
    </row>
    <row r="37" spans="1:8" ht="15.75">
      <c r="A37" s="18" t="s">
        <v>22</v>
      </c>
      <c r="B37" s="20">
        <f>SUM(B23:B36)</f>
        <v>58272.7</v>
      </c>
      <c r="C37" s="26">
        <f>SUM(C23:C36)</f>
        <v>65400</v>
      </c>
      <c r="D37" s="20">
        <f>SUM(D23:D36)</f>
        <v>62571.44999999999</v>
      </c>
      <c r="E37" s="33">
        <f>SUM(E23:E36)</f>
        <v>66200</v>
      </c>
      <c r="F37" s="33">
        <f>SUM(F23:F36)</f>
        <v>64900</v>
      </c>
      <c r="G37" s="63"/>
      <c r="H37" s="80"/>
    </row>
    <row r="38" spans="1:7" ht="15">
      <c r="A38" s="15" t="s">
        <v>23</v>
      </c>
      <c r="B38" s="17"/>
      <c r="C38" s="12"/>
      <c r="D38" s="16"/>
      <c r="E38" s="14"/>
      <c r="F38" s="14"/>
      <c r="G38" s="87"/>
    </row>
    <row r="39" spans="1:7" ht="15">
      <c r="A39" s="10" t="s">
        <v>24</v>
      </c>
      <c r="B39" s="16">
        <v>8467.02</v>
      </c>
      <c r="C39" s="14">
        <v>10500</v>
      </c>
      <c r="D39" s="14">
        <v>8058.3</v>
      </c>
      <c r="E39" s="14">
        <v>9000</v>
      </c>
      <c r="F39" s="14">
        <v>9000</v>
      </c>
      <c r="G39" s="87"/>
    </row>
    <row r="40" spans="1:7" ht="15">
      <c r="A40" s="10" t="s">
        <v>25</v>
      </c>
      <c r="B40" s="16">
        <v>6648.86</v>
      </c>
      <c r="C40" s="14">
        <v>8000</v>
      </c>
      <c r="D40" s="14">
        <v>6547.35</v>
      </c>
      <c r="E40" s="14">
        <v>8000</v>
      </c>
      <c r="F40" s="14">
        <v>8000</v>
      </c>
      <c r="G40" s="87"/>
    </row>
    <row r="41" spans="1:7" ht="15">
      <c r="A41" s="10" t="s">
        <v>26</v>
      </c>
      <c r="B41" s="16">
        <v>8181.13</v>
      </c>
      <c r="C41" s="14">
        <v>8000</v>
      </c>
      <c r="D41" s="14">
        <v>8183.95</v>
      </c>
      <c r="E41" s="14">
        <v>8300</v>
      </c>
      <c r="F41" s="14">
        <v>8600</v>
      </c>
      <c r="G41" s="87"/>
    </row>
    <row r="42" spans="1:7" ht="15">
      <c r="A42" s="10" t="s">
        <v>27</v>
      </c>
      <c r="B42" s="16">
        <v>25000</v>
      </c>
      <c r="C42" s="14">
        <v>26000</v>
      </c>
      <c r="D42" s="14">
        <v>26000</v>
      </c>
      <c r="E42" s="14">
        <v>27000</v>
      </c>
      <c r="F42" s="14">
        <v>28000</v>
      </c>
      <c r="G42" s="87"/>
    </row>
    <row r="43" spans="1:9" ht="15.75">
      <c r="A43" s="18" t="s">
        <v>22</v>
      </c>
      <c r="B43" s="20">
        <f>SUM(B39:B42)</f>
        <v>48297.01</v>
      </c>
      <c r="C43" s="26">
        <f>SUM(C39:C42)</f>
        <v>52500</v>
      </c>
      <c r="D43" s="20">
        <f>SUM(D39:D42)</f>
        <v>48789.600000000006</v>
      </c>
      <c r="E43" s="33">
        <f>SUM(E39:E42)</f>
        <v>52300</v>
      </c>
      <c r="F43" s="33">
        <f>SUM(F39:F42)</f>
        <v>53600</v>
      </c>
      <c r="G43" s="63"/>
      <c r="H43" s="80"/>
      <c r="I43" s="54"/>
    </row>
    <row r="44" spans="1:7" ht="15">
      <c r="A44" s="15" t="s">
        <v>28</v>
      </c>
      <c r="B44" s="17"/>
      <c r="C44" s="12"/>
      <c r="D44" s="16"/>
      <c r="E44" s="14"/>
      <c r="F44" s="14"/>
      <c r="G44" s="87"/>
    </row>
    <row r="45" spans="1:7" ht="15">
      <c r="A45" s="10" t="s">
        <v>57</v>
      </c>
      <c r="B45" s="16">
        <v>19554.6</v>
      </c>
      <c r="C45" s="14">
        <v>20000</v>
      </c>
      <c r="D45" s="14">
        <v>18781.98</v>
      </c>
      <c r="E45" s="14">
        <v>20000</v>
      </c>
      <c r="F45" s="14">
        <v>20000</v>
      </c>
      <c r="G45" s="87"/>
    </row>
    <row r="46" spans="1:7" ht="15">
      <c r="A46" s="10" t="s">
        <v>29</v>
      </c>
      <c r="B46" s="16">
        <v>1759.74</v>
      </c>
      <c r="C46" s="14">
        <v>1800</v>
      </c>
      <c r="D46" s="14">
        <v>1392.6</v>
      </c>
      <c r="E46" s="14">
        <v>1600</v>
      </c>
      <c r="F46" s="14">
        <v>1400</v>
      </c>
      <c r="G46" s="87"/>
    </row>
    <row r="47" spans="1:7" ht="15">
      <c r="A47" s="10" t="s">
        <v>30</v>
      </c>
      <c r="B47" s="16">
        <v>14435.71</v>
      </c>
      <c r="C47" s="14">
        <v>15500</v>
      </c>
      <c r="D47" s="14">
        <v>17181.52</v>
      </c>
      <c r="E47" s="14">
        <v>18000</v>
      </c>
      <c r="F47" s="14">
        <v>18000</v>
      </c>
      <c r="G47" s="87"/>
    </row>
    <row r="48" spans="1:7" ht="15">
      <c r="A48" s="10" t="s">
        <v>31</v>
      </c>
      <c r="B48" s="16">
        <v>1064.81</v>
      </c>
      <c r="C48" s="14">
        <v>1000</v>
      </c>
      <c r="D48" s="14"/>
      <c r="E48" s="14">
        <v>800</v>
      </c>
      <c r="F48" s="14">
        <v>500</v>
      </c>
      <c r="G48" s="87"/>
    </row>
    <row r="49" spans="1:7" ht="15">
      <c r="A49" s="10" t="s">
        <v>32</v>
      </c>
      <c r="B49" s="16">
        <v>3859.6</v>
      </c>
      <c r="C49" s="14">
        <v>5000</v>
      </c>
      <c r="D49" s="14">
        <v>4147.8</v>
      </c>
      <c r="E49" s="14">
        <v>4500</v>
      </c>
      <c r="F49" s="14">
        <v>4500</v>
      </c>
      <c r="G49" s="87"/>
    </row>
    <row r="50" spans="1:7" ht="15">
      <c r="A50" s="10" t="s">
        <v>109</v>
      </c>
      <c r="B50" s="16"/>
      <c r="C50" s="14">
        <v>1000</v>
      </c>
      <c r="D50" s="14">
        <v>991.72</v>
      </c>
      <c r="E50" s="14">
        <v>1000</v>
      </c>
      <c r="F50" s="14">
        <v>1000</v>
      </c>
      <c r="G50" s="87"/>
    </row>
    <row r="51" spans="1:7" ht="15">
      <c r="A51" s="10" t="s">
        <v>21</v>
      </c>
      <c r="B51" s="16">
        <v>3600.36</v>
      </c>
      <c r="C51" s="14">
        <v>4000</v>
      </c>
      <c r="D51" s="14">
        <v>3984.43</v>
      </c>
      <c r="E51" s="14">
        <v>4000</v>
      </c>
      <c r="F51" s="14">
        <v>4000</v>
      </c>
      <c r="G51" s="87"/>
    </row>
    <row r="52" spans="1:8" ht="15.75">
      <c r="A52" s="18" t="s">
        <v>22</v>
      </c>
      <c r="B52" s="20">
        <f>SUM(B44:B51)</f>
        <v>44274.82</v>
      </c>
      <c r="C52" s="26">
        <f>SUM(C44:C51)</f>
        <v>48300</v>
      </c>
      <c r="D52" s="20">
        <f>SUM(D44:D51)</f>
        <v>46480.05</v>
      </c>
      <c r="E52" s="33">
        <f>SUM(E44:E51)</f>
        <v>49900</v>
      </c>
      <c r="F52" s="33">
        <f>SUM(F44:F51)</f>
        <v>49400</v>
      </c>
      <c r="G52" s="63"/>
      <c r="H52" s="80"/>
    </row>
    <row r="53" spans="1:7" ht="15.75" thickBot="1">
      <c r="A53" s="18"/>
      <c r="B53" s="17"/>
      <c r="C53" s="12"/>
      <c r="D53" s="49"/>
      <c r="E53" s="14"/>
      <c r="F53" s="14"/>
      <c r="G53" s="87"/>
    </row>
    <row r="54" spans="1:8" ht="16.5" thickBot="1">
      <c r="A54" s="22" t="s">
        <v>34</v>
      </c>
      <c r="B54" s="24">
        <f>B15+B21+B37+B43+B52</f>
        <v>635708.63</v>
      </c>
      <c r="C54" s="25">
        <f>C15+C21+C37+C43+C52</f>
        <v>670300</v>
      </c>
      <c r="D54" s="48">
        <f>D15+D21+D37+D43+D52</f>
        <v>658502.13</v>
      </c>
      <c r="E54" s="48">
        <f>E15+E21+E37+E43+E52</f>
        <v>674300</v>
      </c>
      <c r="F54" s="48">
        <f>F15+F21+F37+F43+F52</f>
        <v>691800</v>
      </c>
      <c r="G54" s="63"/>
      <c r="H54" s="80"/>
    </row>
    <row r="55" spans="1:7" ht="15.75">
      <c r="A55" s="64"/>
      <c r="B55" s="38"/>
      <c r="C55" s="55"/>
      <c r="D55" s="39"/>
      <c r="E55" s="39"/>
      <c r="F55" s="39"/>
      <c r="G55" s="63"/>
    </row>
    <row r="56" spans="1:7" ht="15">
      <c r="A56" s="29" t="s">
        <v>39</v>
      </c>
      <c r="B56" s="16"/>
      <c r="C56" s="14"/>
      <c r="D56" s="14"/>
      <c r="E56" s="14"/>
      <c r="F56" s="14"/>
      <c r="G56" s="87"/>
    </row>
    <row r="57" spans="1:7" ht="15">
      <c r="A57" s="28" t="s">
        <v>35</v>
      </c>
      <c r="B57" s="16"/>
      <c r="C57" s="14">
        <v>500</v>
      </c>
      <c r="D57" s="14"/>
      <c r="E57" s="14">
        <v>500</v>
      </c>
      <c r="F57" s="14">
        <v>500</v>
      </c>
      <c r="G57" s="87"/>
    </row>
    <row r="58" spans="1:7" ht="15">
      <c r="A58" s="28" t="s">
        <v>36</v>
      </c>
      <c r="B58" s="16">
        <v>2990</v>
      </c>
      <c r="C58" s="14">
        <v>3000</v>
      </c>
      <c r="D58" s="14">
        <v>3016.91</v>
      </c>
      <c r="E58" s="14">
        <v>3000</v>
      </c>
      <c r="F58" s="14">
        <v>3000</v>
      </c>
      <c r="G58" s="87"/>
    </row>
    <row r="59" spans="1:7" ht="15">
      <c r="A59" s="10" t="s">
        <v>86</v>
      </c>
      <c r="B59" s="16">
        <v>14039.47</v>
      </c>
      <c r="C59" s="14">
        <v>17000</v>
      </c>
      <c r="D59" s="14">
        <v>17330.54</v>
      </c>
      <c r="E59" s="14">
        <v>17000</v>
      </c>
      <c r="F59" s="14">
        <v>7000</v>
      </c>
      <c r="G59" s="87"/>
    </row>
    <row r="60" spans="1:7" ht="15">
      <c r="A60" s="28" t="s">
        <v>37</v>
      </c>
      <c r="B60" s="16">
        <v>6626.84</v>
      </c>
      <c r="C60" s="14">
        <v>7000</v>
      </c>
      <c r="D60" s="14">
        <v>6468.07</v>
      </c>
      <c r="E60" s="14">
        <v>7000</v>
      </c>
      <c r="F60" s="14">
        <v>7000</v>
      </c>
      <c r="G60" s="87"/>
    </row>
    <row r="61" spans="1:7" ht="15">
      <c r="A61" s="31" t="s">
        <v>41</v>
      </c>
      <c r="B61" s="16">
        <v>4496.96</v>
      </c>
      <c r="C61" s="14">
        <v>5000</v>
      </c>
      <c r="D61" s="14">
        <v>4999.85</v>
      </c>
      <c r="E61" s="14">
        <v>5000</v>
      </c>
      <c r="F61" s="14">
        <v>3000</v>
      </c>
      <c r="G61" s="87"/>
    </row>
    <row r="62" spans="1:7" ht="15">
      <c r="A62" s="28" t="s">
        <v>38</v>
      </c>
      <c r="B62" s="16">
        <v>2614.46</v>
      </c>
      <c r="C62" s="14">
        <v>2000</v>
      </c>
      <c r="D62" s="14">
        <v>2518.18</v>
      </c>
      <c r="E62" s="14">
        <v>2000</v>
      </c>
      <c r="F62" s="14">
        <v>2000</v>
      </c>
      <c r="G62" s="87"/>
    </row>
    <row r="63" spans="1:8" ht="16.5" thickBot="1">
      <c r="A63" s="59" t="s">
        <v>58</v>
      </c>
      <c r="B63" s="49">
        <f>SUM(B57:B62)</f>
        <v>30767.73</v>
      </c>
      <c r="C63" s="60">
        <f>SUM(C57:C62)</f>
        <v>34500</v>
      </c>
      <c r="D63" s="61">
        <f>SUM(D57:D62)</f>
        <v>34333.55</v>
      </c>
      <c r="E63" s="61">
        <f>SUM(E57:E62)</f>
        <v>34500</v>
      </c>
      <c r="F63" s="61">
        <f>SUM(F57:F62)</f>
        <v>22500</v>
      </c>
      <c r="G63" s="63"/>
      <c r="H63" s="80"/>
    </row>
    <row r="64" spans="1:7" ht="15.75">
      <c r="A64" s="62"/>
      <c r="B64" s="26"/>
      <c r="C64" s="26"/>
      <c r="D64" s="32"/>
      <c r="E64" s="32"/>
      <c r="F64" s="32"/>
      <c r="G64" s="63"/>
    </row>
    <row r="65" spans="1:7" ht="16.5" thickBot="1">
      <c r="A65" s="62"/>
      <c r="B65" s="26"/>
      <c r="C65" s="26"/>
      <c r="D65" s="32"/>
      <c r="E65" s="32"/>
      <c r="F65" s="32"/>
      <c r="G65" s="63"/>
    </row>
    <row r="66" spans="1:8" s="9" customFormat="1" ht="16.5" thickBot="1">
      <c r="A66" s="7"/>
      <c r="B66" s="67" t="str">
        <f>B3</f>
        <v>DEPENSES 2009</v>
      </c>
      <c r="C66" s="68" t="str">
        <f>C3</f>
        <v>BUDGET 2010</v>
      </c>
      <c r="D66" s="68" t="str">
        <f>D3</f>
        <v>DEPENSES 2010</v>
      </c>
      <c r="E66" s="68" t="str">
        <f>E3</f>
        <v>BUDGET 2011</v>
      </c>
      <c r="F66" s="68" t="str">
        <f>F3</f>
        <v>BUDGET 2012</v>
      </c>
      <c r="G66" s="88"/>
      <c r="H66" s="80"/>
    </row>
    <row r="67" spans="1:8" s="57" customFormat="1" ht="15">
      <c r="A67" s="69"/>
      <c r="B67" s="58"/>
      <c r="C67" s="58"/>
      <c r="D67" s="58"/>
      <c r="E67" s="58"/>
      <c r="F67" s="58"/>
      <c r="G67" s="89"/>
      <c r="H67" s="83"/>
    </row>
    <row r="68" spans="1:8" s="57" customFormat="1" ht="15">
      <c r="A68" s="70" t="s">
        <v>60</v>
      </c>
      <c r="B68" s="65">
        <f>B54+B63</f>
        <v>666476.36</v>
      </c>
      <c r="C68" s="65">
        <f>C54+C63</f>
        <v>704800</v>
      </c>
      <c r="D68" s="65">
        <f>D54+D63</f>
        <v>692835.68</v>
      </c>
      <c r="E68" s="65">
        <f>E54+E63</f>
        <v>708800</v>
      </c>
      <c r="F68" s="65">
        <f>F54+F63</f>
        <v>714300</v>
      </c>
      <c r="G68" s="89"/>
      <c r="H68" s="83"/>
    </row>
    <row r="69" spans="1:7" ht="15.75">
      <c r="A69" s="71"/>
      <c r="B69" s="19"/>
      <c r="C69" s="19"/>
      <c r="D69" s="20"/>
      <c r="E69" s="20"/>
      <c r="F69" s="20"/>
      <c r="G69" s="63"/>
    </row>
    <row r="70" spans="1:7" ht="15.75">
      <c r="A70" s="72" t="s">
        <v>59</v>
      </c>
      <c r="B70" s="19"/>
      <c r="C70" s="19"/>
      <c r="D70" s="20"/>
      <c r="E70" s="20"/>
      <c r="F70" s="20"/>
      <c r="G70" s="63"/>
    </row>
    <row r="71" spans="1:9" ht="15">
      <c r="A71" s="73" t="s">
        <v>43</v>
      </c>
      <c r="B71" s="16">
        <v>-6946.32</v>
      </c>
      <c r="C71" s="16">
        <v>-5000</v>
      </c>
      <c r="D71" s="16">
        <v>-7648.14</v>
      </c>
      <c r="E71" s="16">
        <v>-5000</v>
      </c>
      <c r="F71" s="16">
        <v>-5000</v>
      </c>
      <c r="G71" s="87"/>
      <c r="I71" s="66"/>
    </row>
    <row r="72" spans="1:7" ht="15">
      <c r="A72" s="73" t="s">
        <v>45</v>
      </c>
      <c r="B72" s="16">
        <v>-542</v>
      </c>
      <c r="C72" s="16">
        <v>-300</v>
      </c>
      <c r="D72" s="16">
        <v>-198</v>
      </c>
      <c r="E72" s="16">
        <v>-300</v>
      </c>
      <c r="F72" s="16">
        <v>-300</v>
      </c>
      <c r="G72" s="87"/>
    </row>
    <row r="73" spans="1:7" ht="15">
      <c r="A73" s="73" t="s">
        <v>46</v>
      </c>
      <c r="B73" s="16"/>
      <c r="C73" s="16"/>
      <c r="D73" s="16">
        <v>-200</v>
      </c>
      <c r="E73" s="16"/>
      <c r="F73" s="16"/>
      <c r="G73" s="87"/>
    </row>
    <row r="74" spans="1:7" ht="15">
      <c r="A74" s="73" t="s">
        <v>47</v>
      </c>
      <c r="B74" s="16">
        <v>-2000</v>
      </c>
      <c r="C74" s="16">
        <v>-2000</v>
      </c>
      <c r="D74" s="16">
        <v>-2000</v>
      </c>
      <c r="E74" s="16">
        <v>-2000</v>
      </c>
      <c r="F74" s="16">
        <v>-2000</v>
      </c>
      <c r="G74" s="87"/>
    </row>
    <row r="75" spans="1:7" ht="15.75">
      <c r="A75" s="71" t="s">
        <v>58</v>
      </c>
      <c r="B75" s="19">
        <f>SUM(B71:B74)</f>
        <v>-9488.32</v>
      </c>
      <c r="C75" s="19">
        <f>SUM(C71:C74)</f>
        <v>-7300</v>
      </c>
      <c r="D75" s="19">
        <f>SUM(D71:D74)</f>
        <v>-10046.14</v>
      </c>
      <c r="E75" s="19">
        <f>SUM(E71:E74)</f>
        <v>-7300</v>
      </c>
      <c r="F75" s="19">
        <f>SUM(F71:F74)</f>
        <v>-7300</v>
      </c>
      <c r="G75" s="90"/>
    </row>
    <row r="76" spans="1:7" ht="16.5" thickBot="1">
      <c r="A76" s="74"/>
      <c r="B76" s="49"/>
      <c r="C76" s="49"/>
      <c r="D76" s="75"/>
      <c r="E76" s="75"/>
      <c r="F76" s="75"/>
      <c r="G76" s="63"/>
    </row>
    <row r="77" spans="1:9" ht="19.5" customHeight="1" thickBot="1">
      <c r="A77" s="22" t="s">
        <v>40</v>
      </c>
      <c r="B77" s="23">
        <f>B68+B75</f>
        <v>656988.04</v>
      </c>
      <c r="C77" s="23">
        <f>C68+C75</f>
        <v>697500</v>
      </c>
      <c r="D77" s="23">
        <f>D68+D75</f>
        <v>682789.54</v>
      </c>
      <c r="E77" s="23">
        <f>E68+E75</f>
        <v>701500</v>
      </c>
      <c r="F77" s="23">
        <f>F68+F75</f>
        <v>707000</v>
      </c>
      <c r="G77" s="90"/>
      <c r="H77" s="80"/>
      <c r="I77" s="54"/>
    </row>
    <row r="78" spans="1:7" ht="15">
      <c r="A78" s="44"/>
      <c r="B78" s="13"/>
      <c r="C78" s="45"/>
      <c r="D78" s="45"/>
      <c r="E78" s="45"/>
      <c r="F78" s="45"/>
      <c r="G78" s="87"/>
    </row>
    <row r="79" spans="1:7" ht="15">
      <c r="A79" s="29" t="s">
        <v>62</v>
      </c>
      <c r="B79" s="16"/>
      <c r="C79" s="14"/>
      <c r="D79" s="14"/>
      <c r="E79" s="14"/>
      <c r="F79" s="14"/>
      <c r="G79" s="87"/>
    </row>
    <row r="80" spans="1:7" ht="15">
      <c r="A80" s="10" t="s">
        <v>42</v>
      </c>
      <c r="B80" s="16"/>
      <c r="C80" s="14"/>
      <c r="D80" s="14"/>
      <c r="E80" s="14"/>
      <c r="F80" s="96" t="s">
        <v>113</v>
      </c>
      <c r="G80" s="87"/>
    </row>
    <row r="81" spans="1:7" ht="15">
      <c r="A81" s="31" t="s">
        <v>63</v>
      </c>
      <c r="B81" s="16"/>
      <c r="C81" s="14"/>
      <c r="D81" s="14"/>
      <c r="E81" s="14"/>
      <c r="F81" s="14"/>
      <c r="G81" s="87"/>
    </row>
    <row r="82" spans="1:7" ht="15">
      <c r="A82" s="31" t="s">
        <v>69</v>
      </c>
      <c r="B82" s="16">
        <v>7315</v>
      </c>
      <c r="C82" s="14">
        <v>11000</v>
      </c>
      <c r="D82" s="14">
        <v>7833.96</v>
      </c>
      <c r="E82" s="14">
        <v>11000</v>
      </c>
      <c r="F82" s="14">
        <v>11000</v>
      </c>
      <c r="G82" s="87"/>
    </row>
    <row r="83" spans="1:7" ht="15">
      <c r="A83" s="31" t="s">
        <v>112</v>
      </c>
      <c r="B83" s="16"/>
      <c r="C83" s="14"/>
      <c r="D83" s="14"/>
      <c r="E83" s="14">
        <v>172500</v>
      </c>
      <c r="F83" s="14"/>
      <c r="G83" s="87"/>
    </row>
    <row r="84" spans="1:7" ht="15">
      <c r="A84" s="31" t="s">
        <v>103</v>
      </c>
      <c r="B84" s="16"/>
      <c r="C84" s="14"/>
      <c r="D84" s="14">
        <v>14948.38</v>
      </c>
      <c r="E84" s="14"/>
      <c r="F84" s="14"/>
      <c r="G84" s="87"/>
    </row>
    <row r="85" spans="1:7" ht="15">
      <c r="A85" s="31" t="s">
        <v>104</v>
      </c>
      <c r="B85" s="16"/>
      <c r="C85" s="14"/>
      <c r="D85" s="14">
        <v>-28000</v>
      </c>
      <c r="E85" s="14"/>
      <c r="F85" s="14"/>
      <c r="G85" s="87"/>
    </row>
    <row r="86" spans="1:9" ht="15">
      <c r="A86" s="31" t="s">
        <v>67</v>
      </c>
      <c r="B86" s="16">
        <v>23815.95</v>
      </c>
      <c r="C86" s="14">
        <v>26250</v>
      </c>
      <c r="D86" s="14">
        <v>28940.92</v>
      </c>
      <c r="E86" s="14">
        <v>14000</v>
      </c>
      <c r="F86" s="14"/>
      <c r="G86" s="87"/>
      <c r="I86" s="81"/>
    </row>
    <row r="87" spans="1:7" ht="15">
      <c r="A87" s="31" t="s">
        <v>79</v>
      </c>
      <c r="B87" s="16"/>
      <c r="C87" s="14">
        <v>7000</v>
      </c>
      <c r="D87" s="14">
        <v>3701.44</v>
      </c>
      <c r="E87" s="14"/>
      <c r="F87" s="14"/>
      <c r="G87" s="87"/>
    </row>
    <row r="88" spans="1:7" ht="15">
      <c r="A88" s="31" t="s">
        <v>68</v>
      </c>
      <c r="B88" s="16">
        <v>25579.52</v>
      </c>
      <c r="C88" s="14"/>
      <c r="D88" s="14"/>
      <c r="E88" s="14">
        <v>102700</v>
      </c>
      <c r="F88" s="14"/>
      <c r="G88" s="87"/>
    </row>
    <row r="89" spans="1:7" ht="15">
      <c r="A89" s="31" t="s">
        <v>70</v>
      </c>
      <c r="B89" s="16"/>
      <c r="C89" s="14">
        <v>8300</v>
      </c>
      <c r="D89" s="14">
        <v>10248.66</v>
      </c>
      <c r="E89" s="14"/>
      <c r="F89" s="14"/>
      <c r="G89" s="87"/>
    </row>
    <row r="90" spans="1:7" ht="15">
      <c r="A90" s="31" t="s">
        <v>74</v>
      </c>
      <c r="B90" s="16"/>
      <c r="C90" s="14">
        <v>102000</v>
      </c>
      <c r="D90" s="14">
        <v>76291.75</v>
      </c>
      <c r="E90" s="14"/>
      <c r="F90" s="14"/>
      <c r="G90" s="87"/>
    </row>
    <row r="91" spans="1:8" s="56" customFormat="1" ht="15">
      <c r="A91" s="31" t="s">
        <v>77</v>
      </c>
      <c r="B91" s="16">
        <v>28227.2</v>
      </c>
      <c r="C91" s="16"/>
      <c r="D91" s="14"/>
      <c r="E91" s="14"/>
      <c r="F91" s="14"/>
      <c r="G91" s="87"/>
      <c r="H91" s="84"/>
    </row>
    <row r="92" spans="1:8" s="56" customFormat="1" ht="15">
      <c r="A92" s="31" t="s">
        <v>110</v>
      </c>
      <c r="B92" s="16"/>
      <c r="C92" s="16"/>
      <c r="D92" s="14"/>
      <c r="E92" s="14">
        <v>44200</v>
      </c>
      <c r="F92" s="14"/>
      <c r="G92" s="87"/>
      <c r="H92" s="84"/>
    </row>
    <row r="93" spans="1:8" s="56" customFormat="1" ht="15">
      <c r="A93" s="31" t="s">
        <v>95</v>
      </c>
      <c r="B93" s="16">
        <v>60669.15</v>
      </c>
      <c r="C93" s="16"/>
      <c r="D93" s="14"/>
      <c r="E93" s="14"/>
      <c r="F93" s="14"/>
      <c r="G93" s="87"/>
      <c r="H93" s="84"/>
    </row>
    <row r="94" spans="1:8" s="56" customFormat="1" ht="15">
      <c r="A94" s="31" t="s">
        <v>96</v>
      </c>
      <c r="B94" s="16">
        <v>195146.26</v>
      </c>
      <c r="C94" s="16"/>
      <c r="D94" s="14"/>
      <c r="E94" s="14"/>
      <c r="F94" s="14"/>
      <c r="G94" s="87"/>
      <c r="H94" s="84"/>
    </row>
    <row r="95" spans="1:8" s="56" customFormat="1" ht="15">
      <c r="A95" s="31" t="s">
        <v>97</v>
      </c>
      <c r="B95" s="16">
        <v>2810.27</v>
      </c>
      <c r="C95" s="16"/>
      <c r="D95" s="14"/>
      <c r="E95" s="14"/>
      <c r="F95" s="14"/>
      <c r="G95" s="87"/>
      <c r="H95" s="84"/>
    </row>
    <row r="96" spans="1:8" s="56" customFormat="1" ht="15">
      <c r="A96" s="31" t="s">
        <v>98</v>
      </c>
      <c r="B96" s="16">
        <v>40448.8</v>
      </c>
      <c r="C96" s="16"/>
      <c r="D96" s="14"/>
      <c r="E96" s="14"/>
      <c r="F96" s="14"/>
      <c r="G96" s="87"/>
      <c r="H96" s="84"/>
    </row>
    <row r="97" spans="1:8" s="56" customFormat="1" ht="15">
      <c r="A97" s="31" t="s">
        <v>111</v>
      </c>
      <c r="B97" s="16"/>
      <c r="C97" s="16"/>
      <c r="D97" s="14"/>
      <c r="E97" s="14">
        <v>51000</v>
      </c>
      <c r="F97" s="14"/>
      <c r="G97" s="87"/>
      <c r="H97" s="84"/>
    </row>
    <row r="98" spans="1:8" s="56" customFormat="1" ht="15">
      <c r="A98" s="31" t="s">
        <v>105</v>
      </c>
      <c r="B98" s="16"/>
      <c r="C98" s="16">
        <v>10500</v>
      </c>
      <c r="D98" s="14">
        <v>5830.89</v>
      </c>
      <c r="E98" s="14"/>
      <c r="F98" s="14"/>
      <c r="G98" s="87"/>
      <c r="H98" s="84"/>
    </row>
    <row r="99" spans="1:8" s="56" customFormat="1" ht="15">
      <c r="A99" s="31" t="s">
        <v>106</v>
      </c>
      <c r="B99" s="16"/>
      <c r="C99" s="16"/>
      <c r="D99" s="14">
        <v>54276.82</v>
      </c>
      <c r="E99" s="14"/>
      <c r="F99" s="14"/>
      <c r="G99" s="87"/>
      <c r="H99" s="84"/>
    </row>
    <row r="100" spans="1:8" s="56" customFormat="1" ht="15">
      <c r="A100" s="31" t="s">
        <v>107</v>
      </c>
      <c r="B100" s="16"/>
      <c r="C100" s="16"/>
      <c r="D100" s="14">
        <v>-80900</v>
      </c>
      <c r="E100" s="14"/>
      <c r="F100" s="14"/>
      <c r="G100" s="87"/>
      <c r="H100" s="84"/>
    </row>
    <row r="101" spans="1:8" s="56" customFormat="1" ht="15">
      <c r="A101" s="31" t="s">
        <v>108</v>
      </c>
      <c r="B101" s="16"/>
      <c r="C101" s="16">
        <v>25900</v>
      </c>
      <c r="D101" s="14">
        <v>25690.94</v>
      </c>
      <c r="E101" s="14"/>
      <c r="F101" s="14"/>
      <c r="G101" s="87"/>
      <c r="H101" s="84"/>
    </row>
    <row r="102" spans="1:11" ht="15">
      <c r="A102" s="31" t="s">
        <v>21</v>
      </c>
      <c r="B102" s="16">
        <v>56660.52</v>
      </c>
      <c r="C102" s="16">
        <v>49400</v>
      </c>
      <c r="D102" s="14">
        <v>49870.01</v>
      </c>
      <c r="E102" s="14">
        <v>55700</v>
      </c>
      <c r="F102" s="14"/>
      <c r="G102" s="87"/>
      <c r="I102" s="81"/>
      <c r="J102" s="81"/>
      <c r="K102" s="81"/>
    </row>
    <row r="103" spans="1:11" ht="15">
      <c r="A103" s="31"/>
      <c r="B103" s="16"/>
      <c r="C103" s="16"/>
      <c r="D103" s="14"/>
      <c r="E103" s="14"/>
      <c r="F103" s="14"/>
      <c r="G103" s="87"/>
      <c r="I103" s="81"/>
      <c r="J103" s="81"/>
      <c r="K103" s="81"/>
    </row>
    <row r="104" spans="1:11" ht="15">
      <c r="A104" s="31"/>
      <c r="B104" s="16"/>
      <c r="C104" s="16"/>
      <c r="D104" s="14"/>
      <c r="E104" s="14"/>
      <c r="F104" s="14"/>
      <c r="G104" s="87"/>
      <c r="I104" s="81"/>
      <c r="J104" s="81"/>
      <c r="K104" s="81"/>
    </row>
    <row r="105" spans="1:11" ht="15">
      <c r="A105" s="31"/>
      <c r="B105" s="16"/>
      <c r="C105" s="16"/>
      <c r="D105" s="14"/>
      <c r="E105" s="14"/>
      <c r="F105" s="14"/>
      <c r="G105" s="87"/>
      <c r="I105" s="81"/>
      <c r="J105" s="81"/>
      <c r="K105" s="81"/>
    </row>
    <row r="106" spans="1:11" ht="15">
      <c r="A106" s="31"/>
      <c r="B106" s="16"/>
      <c r="C106" s="16"/>
      <c r="D106" s="14"/>
      <c r="E106" s="14"/>
      <c r="F106" s="14"/>
      <c r="G106" s="87"/>
      <c r="I106" s="81"/>
      <c r="J106" s="81"/>
      <c r="K106" s="81"/>
    </row>
    <row r="107" spans="1:11" ht="15">
      <c r="A107" s="31"/>
      <c r="B107" s="16"/>
      <c r="C107" s="16"/>
      <c r="D107" s="14"/>
      <c r="E107" s="14"/>
      <c r="F107" s="14"/>
      <c r="G107" s="87"/>
      <c r="I107" s="81"/>
      <c r="J107" s="81"/>
      <c r="K107" s="81"/>
    </row>
    <row r="108" spans="1:7" ht="15">
      <c r="A108" s="31"/>
      <c r="B108" s="16"/>
      <c r="C108" s="16"/>
      <c r="D108" s="14"/>
      <c r="E108" s="14"/>
      <c r="F108" s="14"/>
      <c r="G108" s="87"/>
    </row>
    <row r="109" spans="1:7" ht="15.75" thickBot="1">
      <c r="A109" s="31"/>
      <c r="B109" s="30"/>
      <c r="C109" s="42"/>
      <c r="D109" s="42"/>
      <c r="E109" s="42"/>
      <c r="F109" s="42"/>
      <c r="G109" s="87"/>
    </row>
    <row r="110" spans="1:8" s="2" customFormat="1" ht="23.25" customHeight="1" thickBot="1">
      <c r="A110" s="34" t="s">
        <v>48</v>
      </c>
      <c r="B110" s="35">
        <f>SUM(B77:B109)</f>
        <v>1097660.71</v>
      </c>
      <c r="C110" s="35">
        <f>C77+SUM(C80:C102)</f>
        <v>937850</v>
      </c>
      <c r="D110" s="35">
        <f>SUM(D77:D109)</f>
        <v>851523.3099999999</v>
      </c>
      <c r="E110" s="35">
        <f>E77+SUM(E80:E109)</f>
        <v>1152600</v>
      </c>
      <c r="F110" s="35">
        <f>SUM(F77:F109)</f>
        <v>718000</v>
      </c>
      <c r="G110" s="91"/>
      <c r="H110" s="80"/>
    </row>
    <row r="111" spans="1:8" s="2" customFormat="1" ht="23.25" customHeight="1">
      <c r="A111" s="36"/>
      <c r="B111" s="32"/>
      <c r="C111" s="32"/>
      <c r="D111" s="32"/>
      <c r="E111" s="4"/>
      <c r="F111" s="4"/>
      <c r="G111" s="51"/>
      <c r="H111" s="80"/>
    </row>
    <row r="112" spans="1:4" ht="15.75" thickBot="1">
      <c r="A112" s="37"/>
      <c r="B112" s="12"/>
      <c r="C112" s="12"/>
      <c r="D112" s="12"/>
    </row>
    <row r="113" spans="1:8" s="40" customFormat="1" ht="7.5" customHeight="1">
      <c r="A113" s="76"/>
      <c r="B113" s="39"/>
      <c r="C113" s="39"/>
      <c r="D113" s="39"/>
      <c r="E113" s="50"/>
      <c r="F113" s="93"/>
      <c r="G113" s="92"/>
      <c r="H113" s="85"/>
    </row>
    <row r="114" spans="1:8" s="2" customFormat="1" ht="15.75">
      <c r="A114" s="77" t="s">
        <v>49</v>
      </c>
      <c r="B114" s="33">
        <v>4619.23</v>
      </c>
      <c r="C114" s="33">
        <v>8000</v>
      </c>
      <c r="D114" s="33">
        <f>1139.4+3927.64</f>
        <v>5067.04</v>
      </c>
      <c r="E114" s="33">
        <v>7000</v>
      </c>
      <c r="F114" s="33">
        <v>7000</v>
      </c>
      <c r="G114" s="63"/>
      <c r="H114" s="80"/>
    </row>
    <row r="115" spans="1:7" ht="6" customHeight="1" thickBot="1">
      <c r="A115" s="78"/>
      <c r="B115" s="42"/>
      <c r="C115" s="42"/>
      <c r="D115" s="42"/>
      <c r="E115" s="42"/>
      <c r="F115" s="30"/>
      <c r="G115" s="87"/>
    </row>
    <row r="116" spans="1:4" ht="6" customHeight="1">
      <c r="A116" s="43"/>
      <c r="B116" s="12"/>
      <c r="C116" s="12"/>
      <c r="D116" s="12"/>
    </row>
    <row r="117" spans="1:4" ht="6" customHeight="1">
      <c r="A117" s="43"/>
      <c r="B117" s="12"/>
      <c r="C117" s="12"/>
      <c r="D117" s="12"/>
    </row>
    <row r="118" spans="1:4" ht="6" customHeight="1">
      <c r="A118" s="43"/>
      <c r="B118" s="12"/>
      <c r="C118" s="12"/>
      <c r="D118" s="12"/>
    </row>
    <row r="119" spans="1:4" ht="6" customHeight="1">
      <c r="A119" s="43"/>
      <c r="B119" s="12"/>
      <c r="C119" s="12"/>
      <c r="D119" s="12"/>
    </row>
    <row r="120" spans="1:4" ht="6" customHeight="1" thickBot="1">
      <c r="A120" s="43"/>
      <c r="B120" s="12"/>
      <c r="C120" s="12"/>
      <c r="D120" s="12"/>
    </row>
    <row r="121" spans="1:7" ht="6.75" customHeight="1">
      <c r="A121" s="44"/>
      <c r="B121" s="13"/>
      <c r="C121" s="45"/>
      <c r="D121" s="45"/>
      <c r="E121" s="45"/>
      <c r="F121" s="13"/>
      <c r="G121" s="87"/>
    </row>
    <row r="122" spans="1:8" s="47" customFormat="1" ht="15.75">
      <c r="A122" s="46" t="s">
        <v>50</v>
      </c>
      <c r="B122" s="20">
        <f>B110+B114</f>
        <v>1102279.94</v>
      </c>
      <c r="C122" s="21">
        <f>C110+C114</f>
        <v>945850</v>
      </c>
      <c r="D122" s="21">
        <f>D110+D114</f>
        <v>856590.35</v>
      </c>
      <c r="E122" s="33">
        <f>E110+E114</f>
        <v>1159600</v>
      </c>
      <c r="F122" s="33">
        <f>F110+F114</f>
        <v>725000</v>
      </c>
      <c r="G122" s="63"/>
      <c r="H122" s="82"/>
    </row>
    <row r="123" spans="1:7" ht="6" customHeight="1" thickBot="1">
      <c r="A123" s="41"/>
      <c r="B123" s="30"/>
      <c r="C123" s="42"/>
      <c r="D123" s="42"/>
      <c r="E123" s="42"/>
      <c r="F123" s="30"/>
      <c r="G123" s="87"/>
    </row>
  </sheetData>
  <mergeCells count="1">
    <mergeCell ref="A1:F1"/>
  </mergeCells>
  <printOptions horizontalCentered="1"/>
  <pageMargins left="0" right="0" top="0.984251968503937" bottom="0.3937007874015748" header="0.5118110236220472" footer="0.5118110236220472"/>
  <pageSetup horizontalDpi="600" verticalDpi="600" orientation="portrait" paperSize="9" scale="73" r:id="rId1"/>
  <headerFooter alignWithMargins="0">
    <oddFooter>&amp;R&amp;"Arial,Italique"&amp;8ASERE - AGO du 16-12-2011</oddFooter>
  </headerFooter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9"/>
  <sheetViews>
    <sheetView workbookViewId="0" topLeftCell="B79">
      <selection activeCell="K109" sqref="K109"/>
    </sheetView>
  </sheetViews>
  <sheetFormatPr defaultColWidth="11.421875" defaultRowHeight="12.75"/>
  <cols>
    <col min="1" max="1" width="39.00390625" style="0" customWidth="1"/>
    <col min="2" max="2" width="13.57421875" style="5" customWidth="1"/>
    <col min="3" max="3" width="13.140625" style="6" customWidth="1"/>
    <col min="4" max="4" width="13.28125" style="5" customWidth="1"/>
    <col min="5" max="5" width="13.7109375" style="5" customWidth="1"/>
    <col min="6" max="6" width="15.7109375" style="5" customWidth="1"/>
    <col min="7" max="7" width="11.57421875" style="5" customWidth="1"/>
    <col min="8" max="8" width="5.421875" style="79" customWidth="1"/>
  </cols>
  <sheetData>
    <row r="1" spans="1:8" s="2" customFormat="1" ht="20.25">
      <c r="A1" s="95" t="s">
        <v>89</v>
      </c>
      <c r="B1" s="95"/>
      <c r="C1" s="95"/>
      <c r="D1" s="95"/>
      <c r="E1" s="95"/>
      <c r="F1" s="95"/>
      <c r="G1" s="9"/>
      <c r="H1" s="80"/>
    </row>
    <row r="2" spans="1:8" s="2" customFormat="1" ht="21" thickBot="1">
      <c r="A2" s="1"/>
      <c r="B2" s="3"/>
      <c r="C2" s="1"/>
      <c r="D2" s="9"/>
      <c r="E2" s="4"/>
      <c r="F2" s="4"/>
      <c r="G2" s="4"/>
      <c r="H2" s="80"/>
    </row>
    <row r="3" spans="1:8" s="9" customFormat="1" ht="18.75" customHeight="1" thickBot="1">
      <c r="A3" s="7"/>
      <c r="B3" s="8" t="s">
        <v>81</v>
      </c>
      <c r="C3" s="8" t="s">
        <v>52</v>
      </c>
      <c r="D3" s="8" t="s">
        <v>90</v>
      </c>
      <c r="E3" s="27" t="s">
        <v>82</v>
      </c>
      <c r="F3" s="8" t="s">
        <v>91</v>
      </c>
      <c r="G3" s="94"/>
      <c r="H3" s="80"/>
    </row>
    <row r="4" spans="1:7" ht="12.75">
      <c r="A4" s="10"/>
      <c r="B4" s="16"/>
      <c r="C4" s="12"/>
      <c r="D4" s="13"/>
      <c r="E4" s="14"/>
      <c r="F4" s="14"/>
      <c r="G4" s="12"/>
    </row>
    <row r="5" spans="1:7" ht="12.75">
      <c r="A5" s="15" t="s">
        <v>0</v>
      </c>
      <c r="B5" s="16"/>
      <c r="C5" s="12"/>
      <c r="D5" s="16"/>
      <c r="E5" s="14"/>
      <c r="F5" s="14"/>
      <c r="G5" s="12"/>
    </row>
    <row r="6" spans="1:9" ht="12.75">
      <c r="A6" s="10" t="s">
        <v>1</v>
      </c>
      <c r="B6" s="16">
        <v>352973.78</v>
      </c>
      <c r="C6" s="14">
        <v>393000</v>
      </c>
      <c r="D6" s="16">
        <v>365111.4</v>
      </c>
      <c r="E6" s="14">
        <v>370000</v>
      </c>
      <c r="F6" s="14">
        <v>375000</v>
      </c>
      <c r="G6" s="12">
        <f>F6-E6</f>
        <v>5000</v>
      </c>
      <c r="I6" s="54"/>
    </row>
    <row r="7" spans="1:7" ht="12.75">
      <c r="A7" s="10" t="s">
        <v>2</v>
      </c>
      <c r="B7" s="16">
        <v>4216.22</v>
      </c>
      <c r="C7" s="14">
        <v>3700</v>
      </c>
      <c r="D7" s="16">
        <v>4347.66</v>
      </c>
      <c r="E7" s="14">
        <v>5500</v>
      </c>
      <c r="F7" s="14">
        <v>5700</v>
      </c>
      <c r="G7" s="12">
        <f>F7-E7</f>
        <v>200</v>
      </c>
    </row>
    <row r="8" spans="1:7" ht="12.75">
      <c r="A8" s="10" t="s">
        <v>3</v>
      </c>
      <c r="B8" s="16">
        <v>31783.84</v>
      </c>
      <c r="C8" s="14">
        <v>35000</v>
      </c>
      <c r="D8" s="16">
        <v>35707.72</v>
      </c>
      <c r="E8" s="14">
        <v>33000</v>
      </c>
      <c r="F8" s="14">
        <v>37000</v>
      </c>
      <c r="G8" s="12">
        <f>F8-E8</f>
        <v>4000</v>
      </c>
    </row>
    <row r="9" spans="1:9" ht="12.75">
      <c r="A9" s="10" t="s">
        <v>92</v>
      </c>
      <c r="B9" s="16">
        <v>31575</v>
      </c>
      <c r="C9" s="14">
        <v>32550</v>
      </c>
      <c r="D9" s="16">
        <v>32550</v>
      </c>
      <c r="E9" s="14"/>
      <c r="F9" s="14"/>
      <c r="G9" s="12"/>
      <c r="I9" s="54"/>
    </row>
    <row r="10" spans="1:9" ht="12.75">
      <c r="A10" s="10" t="s">
        <v>94</v>
      </c>
      <c r="B10" s="16"/>
      <c r="C10" s="14"/>
      <c r="D10" s="16"/>
      <c r="E10" s="14">
        <v>33150</v>
      </c>
      <c r="F10" s="14">
        <v>33900</v>
      </c>
      <c r="G10" s="12">
        <f>F10-E10</f>
        <v>750</v>
      </c>
      <c r="I10" s="54"/>
    </row>
    <row r="11" spans="1:9" ht="12.75">
      <c r="A11" s="10" t="s">
        <v>93</v>
      </c>
      <c r="B11" s="16">
        <v>10525</v>
      </c>
      <c r="C11" s="14">
        <v>10850</v>
      </c>
      <c r="D11" s="16">
        <v>10850</v>
      </c>
      <c r="E11" s="14">
        <v>11050</v>
      </c>
      <c r="F11" s="14">
        <v>11400</v>
      </c>
      <c r="G11" s="12">
        <f>F11-E11</f>
        <v>350</v>
      </c>
      <c r="I11" s="54"/>
    </row>
    <row r="12" spans="1:9" ht="12.75">
      <c r="A12" s="10" t="s">
        <v>83</v>
      </c>
      <c r="B12" s="16">
        <v>8760.7</v>
      </c>
      <c r="C12" s="14">
        <v>10000</v>
      </c>
      <c r="D12" s="16">
        <v>4365.4</v>
      </c>
      <c r="E12" s="14">
        <v>10000</v>
      </c>
      <c r="F12" s="14">
        <v>7000</v>
      </c>
      <c r="G12" s="12">
        <f>F12-E12</f>
        <v>-3000</v>
      </c>
      <c r="I12" s="54"/>
    </row>
    <row r="13" spans="1:7" ht="12.75">
      <c r="A13" s="10" t="s">
        <v>4</v>
      </c>
      <c r="B13" s="16">
        <v>112.08</v>
      </c>
      <c r="C13" s="14"/>
      <c r="D13" s="16">
        <v>4391</v>
      </c>
      <c r="E13" s="14">
        <v>10000</v>
      </c>
      <c r="F13" s="14">
        <v>3000</v>
      </c>
      <c r="G13" s="12">
        <f>F13-E13</f>
        <v>-7000</v>
      </c>
    </row>
    <row r="14" spans="1:7" ht="12.75">
      <c r="A14" s="10" t="s">
        <v>5</v>
      </c>
      <c r="B14" s="16">
        <v>6203.36</v>
      </c>
      <c r="C14" s="14">
        <v>6000</v>
      </c>
      <c r="D14" s="16">
        <v>4588.36</v>
      </c>
      <c r="E14" s="14">
        <v>6500</v>
      </c>
      <c r="F14" s="14">
        <v>6500</v>
      </c>
      <c r="G14" s="12"/>
    </row>
    <row r="15" spans="1:9" s="2" customFormat="1" ht="12.75">
      <c r="A15" s="18" t="s">
        <v>6</v>
      </c>
      <c r="B15" s="20">
        <f>SUM(B6:B14)</f>
        <v>446149.98000000004</v>
      </c>
      <c r="C15" s="26">
        <f>SUM(C6:C14)</f>
        <v>491100</v>
      </c>
      <c r="D15" s="20">
        <f>SUM(D6:D14)</f>
        <v>461911.54000000004</v>
      </c>
      <c r="E15" s="33">
        <f>SUM(E6:E14)</f>
        <v>479200</v>
      </c>
      <c r="F15" s="33">
        <f>SUM(F6:F14)</f>
        <v>479500</v>
      </c>
      <c r="G15" s="12">
        <f>F15-E15</f>
        <v>300</v>
      </c>
      <c r="H15" s="80"/>
      <c r="I15" s="53"/>
    </row>
    <row r="16" spans="1:7" ht="12.75">
      <c r="A16" s="15" t="s">
        <v>7</v>
      </c>
      <c r="B16" s="16"/>
      <c r="C16" s="12"/>
      <c r="D16" s="16"/>
      <c r="E16" s="14"/>
      <c r="F16" s="14"/>
      <c r="G16" s="12"/>
    </row>
    <row r="17" spans="1:7" ht="12.75">
      <c r="A17" s="10" t="s">
        <v>8</v>
      </c>
      <c r="B17" s="16">
        <v>9656.38</v>
      </c>
      <c r="C17" s="14">
        <v>12400</v>
      </c>
      <c r="D17" s="16">
        <v>11740.32</v>
      </c>
      <c r="E17" s="14">
        <v>10200</v>
      </c>
      <c r="F17" s="14">
        <v>11500</v>
      </c>
      <c r="G17" s="12">
        <f>F17-E17</f>
        <v>1300</v>
      </c>
    </row>
    <row r="18" spans="1:7" ht="12.75">
      <c r="A18" s="10" t="s">
        <v>9</v>
      </c>
      <c r="B18" s="16">
        <v>10259.73</v>
      </c>
      <c r="C18" s="14">
        <v>8200</v>
      </c>
      <c r="D18" s="16">
        <v>7739.86</v>
      </c>
      <c r="E18" s="14">
        <v>10500</v>
      </c>
      <c r="F18" s="14">
        <v>11000</v>
      </c>
      <c r="G18" s="12">
        <f>F18-E18</f>
        <v>500</v>
      </c>
    </row>
    <row r="19" spans="1:7" ht="12.75">
      <c r="A19" s="10" t="s">
        <v>10</v>
      </c>
      <c r="B19" s="16">
        <v>1020</v>
      </c>
      <c r="C19" s="14">
        <v>4800</v>
      </c>
      <c r="D19" s="16">
        <v>826</v>
      </c>
      <c r="E19" s="14">
        <v>1200</v>
      </c>
      <c r="F19" s="14">
        <v>1300</v>
      </c>
      <c r="G19" s="12">
        <f>F19-E19</f>
        <v>100</v>
      </c>
    </row>
    <row r="20" spans="1:7" ht="12.75">
      <c r="A20" s="10" t="s">
        <v>11</v>
      </c>
      <c r="B20" s="11">
        <v>1864.28</v>
      </c>
      <c r="C20" s="14">
        <v>3000</v>
      </c>
      <c r="D20" s="11">
        <v>2646.38</v>
      </c>
      <c r="E20" s="14">
        <v>3000</v>
      </c>
      <c r="F20" s="14">
        <v>2600</v>
      </c>
      <c r="G20" s="12">
        <f>F20-E20</f>
        <v>-400</v>
      </c>
    </row>
    <row r="21" spans="1:9" s="2" customFormat="1" ht="12.75">
      <c r="A21" s="18" t="s">
        <v>6</v>
      </c>
      <c r="B21" s="20">
        <f>SUM(B17:B20)</f>
        <v>22800.39</v>
      </c>
      <c r="C21" s="26">
        <f>SUM(C17:C20)</f>
        <v>28400</v>
      </c>
      <c r="D21" s="20">
        <f>SUM(D17:D20)</f>
        <v>22952.56</v>
      </c>
      <c r="E21" s="33">
        <f>SUM(E17:E20)</f>
        <v>24900</v>
      </c>
      <c r="F21" s="33">
        <f>SUM(F17:F20)</f>
        <v>26400</v>
      </c>
      <c r="G21" s="12">
        <f>F21-E21</f>
        <v>1500</v>
      </c>
      <c r="H21" s="80"/>
      <c r="I21" s="53"/>
    </row>
    <row r="22" spans="1:7" ht="12.75">
      <c r="A22" s="15" t="s">
        <v>12</v>
      </c>
      <c r="B22" s="17"/>
      <c r="C22" s="12"/>
      <c r="D22" s="16"/>
      <c r="E22" s="14"/>
      <c r="F22" s="14"/>
      <c r="G22" s="12"/>
    </row>
    <row r="23" spans="1:7" ht="12.75">
      <c r="A23" s="10" t="s">
        <v>13</v>
      </c>
      <c r="B23" s="16">
        <v>1665.98</v>
      </c>
      <c r="C23" s="14">
        <v>2200</v>
      </c>
      <c r="D23" s="16">
        <v>2095.41</v>
      </c>
      <c r="E23" s="14">
        <v>2000</v>
      </c>
      <c r="F23" s="14">
        <v>2000</v>
      </c>
      <c r="G23" s="12"/>
    </row>
    <row r="24" spans="1:7" ht="12.75">
      <c r="A24" s="10" t="s">
        <v>14</v>
      </c>
      <c r="B24" s="16">
        <v>17122.45</v>
      </c>
      <c r="C24" s="14">
        <v>18000</v>
      </c>
      <c r="D24" s="16">
        <v>17531.21</v>
      </c>
      <c r="E24" s="14">
        <v>18000</v>
      </c>
      <c r="F24" s="14">
        <v>19000</v>
      </c>
      <c r="G24" s="12">
        <f>F24-E24</f>
        <v>1000</v>
      </c>
    </row>
    <row r="25" spans="1:7" ht="12.75">
      <c r="A25" s="10" t="s">
        <v>51</v>
      </c>
      <c r="B25" s="16">
        <v>2584.78</v>
      </c>
      <c r="C25" s="14">
        <v>3000</v>
      </c>
      <c r="D25" s="16">
        <v>2719.43</v>
      </c>
      <c r="E25" s="14">
        <v>3000</v>
      </c>
      <c r="F25" s="14">
        <v>2800</v>
      </c>
      <c r="G25" s="12">
        <f>F25-E25</f>
        <v>-200</v>
      </c>
    </row>
    <row r="26" spans="1:7" ht="12.75">
      <c r="A26" s="10" t="s">
        <v>53</v>
      </c>
      <c r="B26" s="16">
        <v>1442.34</v>
      </c>
      <c r="C26" s="14">
        <v>1700</v>
      </c>
      <c r="D26" s="16">
        <v>1360.54</v>
      </c>
      <c r="E26" s="14">
        <v>1700</v>
      </c>
      <c r="F26" s="14">
        <v>1700</v>
      </c>
      <c r="G26" s="12"/>
    </row>
    <row r="27" spans="1:7" ht="12.75">
      <c r="A27" s="10" t="s">
        <v>56</v>
      </c>
      <c r="B27" s="16">
        <v>5976.86</v>
      </c>
      <c r="C27" s="14">
        <v>8000</v>
      </c>
      <c r="D27" s="16">
        <v>5345.6</v>
      </c>
      <c r="E27" s="14">
        <v>7000</v>
      </c>
      <c r="F27" s="14">
        <v>7000</v>
      </c>
      <c r="G27" s="12"/>
    </row>
    <row r="28" spans="1:7" ht="12.75">
      <c r="A28" s="10" t="s">
        <v>15</v>
      </c>
      <c r="B28" s="16">
        <v>2754.39</v>
      </c>
      <c r="C28" s="14">
        <v>5000</v>
      </c>
      <c r="D28" s="16">
        <v>4866.52</v>
      </c>
      <c r="E28" s="14">
        <v>4000</v>
      </c>
      <c r="F28" s="14">
        <v>3000</v>
      </c>
      <c r="G28" s="12">
        <f>F28-E28</f>
        <v>-1000</v>
      </c>
    </row>
    <row r="29" spans="1:7" ht="12.75">
      <c r="A29" s="10" t="s">
        <v>16</v>
      </c>
      <c r="B29" s="16">
        <v>841.6</v>
      </c>
      <c r="C29" s="14">
        <v>1000</v>
      </c>
      <c r="D29" s="16">
        <v>884.27</v>
      </c>
      <c r="E29" s="14">
        <v>1000</v>
      </c>
      <c r="F29" s="14">
        <v>1000</v>
      </c>
      <c r="G29" s="12"/>
    </row>
    <row r="30" spans="1:7" ht="12.75">
      <c r="A30" s="10" t="s">
        <v>17</v>
      </c>
      <c r="B30" s="16">
        <v>8023.65</v>
      </c>
      <c r="C30" s="14">
        <v>8000</v>
      </c>
      <c r="D30" s="16">
        <v>6036.55</v>
      </c>
      <c r="E30" s="14">
        <v>8000</v>
      </c>
      <c r="F30" s="14">
        <v>8000</v>
      </c>
      <c r="G30" s="12"/>
    </row>
    <row r="31" spans="1:7" ht="12.75">
      <c r="A31" s="10" t="s">
        <v>18</v>
      </c>
      <c r="B31" s="16">
        <v>736.03</v>
      </c>
      <c r="C31" s="14">
        <v>1200</v>
      </c>
      <c r="D31" s="16">
        <v>1147.49</v>
      </c>
      <c r="E31" s="14">
        <v>1000</v>
      </c>
      <c r="F31" s="14">
        <v>1000</v>
      </c>
      <c r="G31" s="12"/>
    </row>
    <row r="32" spans="1:7" ht="12.75">
      <c r="A32" s="10" t="s">
        <v>19</v>
      </c>
      <c r="B32" s="16">
        <v>2102.21</v>
      </c>
      <c r="C32" s="14">
        <v>2000</v>
      </c>
      <c r="D32" s="16">
        <v>1780.06</v>
      </c>
      <c r="E32" s="14">
        <v>2000</v>
      </c>
      <c r="F32" s="14">
        <v>2000</v>
      </c>
      <c r="G32" s="12"/>
    </row>
    <row r="33" spans="1:7" ht="12.75">
      <c r="A33" s="10" t="s">
        <v>20</v>
      </c>
      <c r="B33" s="16">
        <v>4989</v>
      </c>
      <c r="C33" s="14">
        <v>5000</v>
      </c>
      <c r="D33" s="16">
        <v>4656.75</v>
      </c>
      <c r="E33" s="14">
        <v>5200</v>
      </c>
      <c r="F33" s="14">
        <v>5200</v>
      </c>
      <c r="G33" s="12"/>
    </row>
    <row r="34" spans="1:7" ht="12.75">
      <c r="A34" s="10" t="s">
        <v>55</v>
      </c>
      <c r="B34" s="16">
        <v>2016.57</v>
      </c>
      <c r="C34" s="14">
        <v>2000</v>
      </c>
      <c r="D34" s="16">
        <v>2116.92</v>
      </c>
      <c r="E34" s="14">
        <v>2500</v>
      </c>
      <c r="F34" s="14">
        <v>3500</v>
      </c>
      <c r="G34" s="12">
        <f>F34-E34</f>
        <v>1000</v>
      </c>
    </row>
    <row r="35" spans="1:7" ht="12.75">
      <c r="A35" s="10" t="s">
        <v>54</v>
      </c>
      <c r="B35" s="16">
        <v>4270.56</v>
      </c>
      <c r="C35" s="14">
        <v>5000</v>
      </c>
      <c r="D35" s="16">
        <v>4485.48</v>
      </c>
      <c r="E35" s="14">
        <v>5000</v>
      </c>
      <c r="F35" s="14">
        <v>5000</v>
      </c>
      <c r="G35" s="12"/>
    </row>
    <row r="36" spans="1:7" ht="12.75">
      <c r="A36" s="10" t="s">
        <v>21</v>
      </c>
      <c r="B36" s="16">
        <v>4409.13</v>
      </c>
      <c r="C36" s="14">
        <v>4600</v>
      </c>
      <c r="D36" s="16">
        <v>3246.47</v>
      </c>
      <c r="E36" s="14">
        <v>5000</v>
      </c>
      <c r="F36" s="14">
        <v>5000</v>
      </c>
      <c r="G36" s="12"/>
    </row>
    <row r="37" spans="1:8" ht="12.75">
      <c r="A37" s="18" t="s">
        <v>22</v>
      </c>
      <c r="B37" s="20">
        <f>SUM(B23:B36)</f>
        <v>58935.54999999999</v>
      </c>
      <c r="C37" s="26">
        <f>SUM(C23:C36)</f>
        <v>66700</v>
      </c>
      <c r="D37" s="20">
        <f>SUM(D23:D36)</f>
        <v>58272.7</v>
      </c>
      <c r="E37" s="33">
        <f>SUM(E23:E36)</f>
        <v>65400</v>
      </c>
      <c r="F37" s="33">
        <f>SUM(F23:F36)</f>
        <v>66200</v>
      </c>
      <c r="G37" s="12">
        <f>F37-E37</f>
        <v>800</v>
      </c>
      <c r="H37" s="80"/>
    </row>
    <row r="38" spans="1:7" ht="12.75">
      <c r="A38" s="15" t="s">
        <v>23</v>
      </c>
      <c r="B38" s="17"/>
      <c r="C38" s="12"/>
      <c r="D38" s="16"/>
      <c r="E38" s="14"/>
      <c r="F38" s="14"/>
      <c r="G38" s="12"/>
    </row>
    <row r="39" spans="1:7" ht="12.75">
      <c r="A39" s="10" t="s">
        <v>24</v>
      </c>
      <c r="B39" s="16">
        <v>10254.89</v>
      </c>
      <c r="C39" s="14">
        <v>10500</v>
      </c>
      <c r="D39" s="16">
        <v>8467.02</v>
      </c>
      <c r="E39" s="14">
        <v>10500</v>
      </c>
      <c r="F39" s="14">
        <v>9000</v>
      </c>
      <c r="G39" s="12">
        <f>F39-E39</f>
        <v>-1500</v>
      </c>
    </row>
    <row r="40" spans="1:7" ht="12.75">
      <c r="A40" s="10" t="s">
        <v>25</v>
      </c>
      <c r="B40" s="16">
        <v>8266.34</v>
      </c>
      <c r="C40" s="14">
        <v>8000</v>
      </c>
      <c r="D40" s="16">
        <v>6648.86</v>
      </c>
      <c r="E40" s="14">
        <v>8000</v>
      </c>
      <c r="F40" s="14">
        <v>8000</v>
      </c>
      <c r="G40" s="12"/>
    </row>
    <row r="41" spans="1:7" ht="12.75">
      <c r="A41" s="10" t="s">
        <v>26</v>
      </c>
      <c r="B41" s="16">
        <v>5875.61</v>
      </c>
      <c r="C41" s="14">
        <v>7850</v>
      </c>
      <c r="D41" s="16">
        <v>8181.13</v>
      </c>
      <c r="E41" s="14">
        <v>8000</v>
      </c>
      <c r="F41" s="14">
        <v>8300</v>
      </c>
      <c r="G41" s="12">
        <f>F41-E41</f>
        <v>300</v>
      </c>
    </row>
    <row r="42" spans="1:7" ht="12.75">
      <c r="A42" s="10" t="s">
        <v>27</v>
      </c>
      <c r="B42" s="16">
        <v>24000</v>
      </c>
      <c r="C42" s="14">
        <v>25000</v>
      </c>
      <c r="D42" s="16">
        <v>25000</v>
      </c>
      <c r="E42" s="14">
        <v>26000</v>
      </c>
      <c r="F42" s="14">
        <v>27000</v>
      </c>
      <c r="G42" s="12">
        <f>F42-E42</f>
        <v>1000</v>
      </c>
    </row>
    <row r="43" spans="1:9" ht="12.75">
      <c r="A43" s="18" t="s">
        <v>22</v>
      </c>
      <c r="B43" s="20">
        <f>SUM(B39:B42)</f>
        <v>48396.84</v>
      </c>
      <c r="C43" s="26">
        <f>SUM(C39:C42)</f>
        <v>51350</v>
      </c>
      <c r="D43" s="20">
        <f>SUM(D39:D42)</f>
        <v>48297.01</v>
      </c>
      <c r="E43" s="33">
        <f>SUM(E39:E42)</f>
        <v>52500</v>
      </c>
      <c r="F43" s="33">
        <f>SUM(F39:F42)</f>
        <v>52300</v>
      </c>
      <c r="G43" s="12">
        <f>F43-E43</f>
        <v>-200</v>
      </c>
      <c r="H43" s="80"/>
      <c r="I43" s="54"/>
    </row>
    <row r="44" spans="1:7" ht="12.75">
      <c r="A44" s="15" t="s">
        <v>28</v>
      </c>
      <c r="B44" s="17"/>
      <c r="C44" s="12"/>
      <c r="D44" s="16"/>
      <c r="E44" s="14"/>
      <c r="F44" s="14"/>
      <c r="G44" s="12"/>
    </row>
    <row r="45" spans="1:7" ht="12.75">
      <c r="A45" s="10" t="s">
        <v>57</v>
      </c>
      <c r="B45" s="16">
        <v>19248.42</v>
      </c>
      <c r="C45" s="14">
        <v>20000</v>
      </c>
      <c r="D45" s="16">
        <v>19554.6</v>
      </c>
      <c r="E45" s="14">
        <v>20000</v>
      </c>
      <c r="F45" s="14">
        <v>20000</v>
      </c>
      <c r="G45" s="12"/>
    </row>
    <row r="46" spans="1:7" ht="12.75">
      <c r="A46" s="10" t="s">
        <v>29</v>
      </c>
      <c r="B46" s="16">
        <v>1818</v>
      </c>
      <c r="C46" s="14">
        <v>1800</v>
      </c>
      <c r="D46" s="16">
        <v>1759.74</v>
      </c>
      <c r="E46" s="14">
        <v>1800</v>
      </c>
      <c r="F46" s="14">
        <v>1600</v>
      </c>
      <c r="G46" s="12">
        <f>F46-E46</f>
        <v>-200</v>
      </c>
    </row>
    <row r="47" spans="1:7" ht="12.75">
      <c r="A47" s="10" t="s">
        <v>30</v>
      </c>
      <c r="B47" s="16">
        <v>13923.59</v>
      </c>
      <c r="C47" s="14">
        <v>15500</v>
      </c>
      <c r="D47" s="16">
        <v>14435.71</v>
      </c>
      <c r="E47" s="14">
        <v>15500</v>
      </c>
      <c r="F47" s="14">
        <v>18000</v>
      </c>
      <c r="G47" s="12">
        <f>F47-E47</f>
        <v>2500</v>
      </c>
    </row>
    <row r="48" spans="1:7" ht="12.75">
      <c r="A48" s="10" t="s">
        <v>31</v>
      </c>
      <c r="B48" s="16">
        <v>1055.35</v>
      </c>
      <c r="C48" s="14">
        <v>1000</v>
      </c>
      <c r="D48" s="16">
        <v>1064.81</v>
      </c>
      <c r="E48" s="14">
        <v>1000</v>
      </c>
      <c r="F48" s="14">
        <v>800</v>
      </c>
      <c r="G48" s="12">
        <f>F48-E48</f>
        <v>-200</v>
      </c>
    </row>
    <row r="49" spans="1:7" ht="12.75">
      <c r="A49" s="10" t="s">
        <v>32</v>
      </c>
      <c r="B49" s="16">
        <v>4542.98</v>
      </c>
      <c r="C49" s="14">
        <v>5000</v>
      </c>
      <c r="D49" s="16">
        <v>3859.6</v>
      </c>
      <c r="E49" s="14">
        <v>5000</v>
      </c>
      <c r="F49" s="14">
        <v>4500</v>
      </c>
      <c r="G49" s="12">
        <f>F49-E49</f>
        <v>-500</v>
      </c>
    </row>
    <row r="50" spans="1:7" ht="12.75">
      <c r="A50" s="10" t="s">
        <v>84</v>
      </c>
      <c r="B50" s="16">
        <v>1431.61</v>
      </c>
      <c r="C50" s="14"/>
      <c r="D50" s="16"/>
      <c r="E50" s="14"/>
      <c r="F50" s="14"/>
      <c r="G50" s="12"/>
    </row>
    <row r="51" spans="1:7" ht="12.75">
      <c r="A51" s="10" t="s">
        <v>33</v>
      </c>
      <c r="B51" s="16">
        <v>784.58</v>
      </c>
      <c r="C51" s="14">
        <v>1000</v>
      </c>
      <c r="D51" s="16"/>
      <c r="E51" s="14">
        <v>1000</v>
      </c>
      <c r="F51" s="14">
        <v>1000</v>
      </c>
      <c r="G51" s="12"/>
    </row>
    <row r="52" spans="1:7" ht="12.75">
      <c r="A52" s="10" t="s">
        <v>21</v>
      </c>
      <c r="B52" s="16">
        <v>3995.82</v>
      </c>
      <c r="C52" s="14">
        <v>4000</v>
      </c>
      <c r="D52" s="16">
        <v>3600.36</v>
      </c>
      <c r="E52" s="14">
        <v>4000</v>
      </c>
      <c r="F52" s="14">
        <v>4000</v>
      </c>
      <c r="G52" s="12"/>
    </row>
    <row r="53" spans="1:8" ht="12.75">
      <c r="A53" s="18" t="s">
        <v>22</v>
      </c>
      <c r="B53" s="20">
        <f>SUM(B44:B52)</f>
        <v>46800.35</v>
      </c>
      <c r="C53" s="26">
        <f>SUM(C44:C52)</f>
        <v>48300</v>
      </c>
      <c r="D53" s="20">
        <f>SUM(D44:D52)</f>
        <v>44274.82</v>
      </c>
      <c r="E53" s="33">
        <f>SUM(E44:E52)</f>
        <v>48300</v>
      </c>
      <c r="F53" s="33">
        <f>SUM(F44:F52)</f>
        <v>49900</v>
      </c>
      <c r="G53" s="12">
        <f>F53-E53</f>
        <v>1600</v>
      </c>
      <c r="H53" s="80"/>
    </row>
    <row r="54" spans="1:7" ht="13.5" thickBot="1">
      <c r="A54" s="18"/>
      <c r="B54" s="17"/>
      <c r="C54" s="12"/>
      <c r="D54" s="49"/>
      <c r="E54" s="14"/>
      <c r="F54" s="14"/>
      <c r="G54" s="12"/>
    </row>
    <row r="55" spans="1:8" ht="13.5" thickBot="1">
      <c r="A55" s="22" t="s">
        <v>34</v>
      </c>
      <c r="B55" s="24">
        <f>B15+B21+B37+B43+B53</f>
        <v>623083.11</v>
      </c>
      <c r="C55" s="25">
        <f>C15+C21+C37+C43+C53</f>
        <v>685850</v>
      </c>
      <c r="D55" s="48">
        <f>D15+D21+D37+D43+D53</f>
        <v>635708.63</v>
      </c>
      <c r="E55" s="48">
        <f>E15+E21+E37+E43+E53</f>
        <v>670300</v>
      </c>
      <c r="F55" s="48">
        <f>F15+F21+F37+F43+F53</f>
        <v>674300</v>
      </c>
      <c r="G55" s="12">
        <f>F55-E55</f>
        <v>4000</v>
      </c>
      <c r="H55" s="80"/>
    </row>
    <row r="56" spans="1:7" ht="12.75">
      <c r="A56" s="64"/>
      <c r="B56" s="38"/>
      <c r="C56" s="55"/>
      <c r="D56" s="39"/>
      <c r="E56" s="39"/>
      <c r="F56" s="39"/>
      <c r="G56" s="12"/>
    </row>
    <row r="57" spans="1:7" ht="12.75">
      <c r="A57" s="29" t="s">
        <v>39</v>
      </c>
      <c r="B57" s="16"/>
      <c r="C57" s="14"/>
      <c r="D57" s="14"/>
      <c r="E57" s="14"/>
      <c r="F57" s="14"/>
      <c r="G57" s="12"/>
    </row>
    <row r="58" spans="1:7" ht="12.75">
      <c r="A58" s="28" t="s">
        <v>35</v>
      </c>
      <c r="B58" s="16">
        <v>645.84</v>
      </c>
      <c r="C58" s="14">
        <v>500</v>
      </c>
      <c r="D58" s="14"/>
      <c r="E58" s="14">
        <v>500</v>
      </c>
      <c r="F58" s="14">
        <v>500</v>
      </c>
      <c r="G58" s="12"/>
    </row>
    <row r="59" spans="1:7" ht="12.75">
      <c r="A59" s="28" t="s">
        <v>36</v>
      </c>
      <c r="B59" s="16">
        <v>2571.4</v>
      </c>
      <c r="C59" s="14">
        <v>3000</v>
      </c>
      <c r="D59" s="14">
        <v>2990</v>
      </c>
      <c r="E59" s="14">
        <v>3000</v>
      </c>
      <c r="F59" s="14">
        <v>3000</v>
      </c>
      <c r="G59" s="12"/>
    </row>
    <row r="60" spans="1:7" ht="12.75">
      <c r="A60" s="10" t="s">
        <v>86</v>
      </c>
      <c r="B60" s="16">
        <v>12077.86</v>
      </c>
      <c r="C60" s="14">
        <v>17000</v>
      </c>
      <c r="D60" s="14">
        <v>14039.47</v>
      </c>
      <c r="E60" s="14">
        <v>17000</v>
      </c>
      <c r="F60" s="14">
        <v>17000</v>
      </c>
      <c r="G60" s="12"/>
    </row>
    <row r="61" spans="1:7" ht="12.75">
      <c r="A61" s="28" t="s">
        <v>37</v>
      </c>
      <c r="B61" s="16">
        <v>4065.56</v>
      </c>
      <c r="C61" s="14">
        <v>7000</v>
      </c>
      <c r="D61" s="14">
        <v>6626.84</v>
      </c>
      <c r="E61" s="14">
        <v>7000</v>
      </c>
      <c r="F61" s="14">
        <v>7000</v>
      </c>
      <c r="G61" s="12"/>
    </row>
    <row r="62" spans="1:7" ht="12.75">
      <c r="A62" s="31" t="s">
        <v>41</v>
      </c>
      <c r="B62" s="16">
        <v>5202.6</v>
      </c>
      <c r="C62" s="14">
        <v>5000</v>
      </c>
      <c r="D62" s="14">
        <v>4496.96</v>
      </c>
      <c r="E62" s="14">
        <v>5000</v>
      </c>
      <c r="F62" s="14">
        <v>5000</v>
      </c>
      <c r="G62" s="12"/>
    </row>
    <row r="63" spans="1:7" ht="12.75">
      <c r="A63" s="31" t="s">
        <v>85</v>
      </c>
      <c r="B63" s="16">
        <v>1977.71</v>
      </c>
      <c r="C63" s="14"/>
      <c r="D63" s="14"/>
      <c r="E63" s="14"/>
      <c r="F63" s="14"/>
      <c r="G63" s="12"/>
    </row>
    <row r="64" spans="1:7" ht="12.75">
      <c r="A64" s="28" t="s">
        <v>38</v>
      </c>
      <c r="B64" s="16">
        <v>1734.2</v>
      </c>
      <c r="C64" s="14">
        <v>2000</v>
      </c>
      <c r="D64" s="14">
        <v>2614.46</v>
      </c>
      <c r="E64" s="14">
        <v>2000</v>
      </c>
      <c r="F64" s="14">
        <v>2000</v>
      </c>
      <c r="G64" s="12"/>
    </row>
    <row r="65" spans="1:8" ht="13.5" thickBot="1">
      <c r="A65" s="59" t="s">
        <v>58</v>
      </c>
      <c r="B65" s="49">
        <f>SUM(B58:B64)</f>
        <v>28275.170000000002</v>
      </c>
      <c r="C65" s="60">
        <f>SUM(C58:C64)</f>
        <v>34500</v>
      </c>
      <c r="D65" s="61">
        <f>SUM(D58:D64)</f>
        <v>30767.73</v>
      </c>
      <c r="E65" s="61">
        <f>SUM(E58:E64)</f>
        <v>34500</v>
      </c>
      <c r="F65" s="61">
        <f>SUM(F58:F64)</f>
        <v>34500</v>
      </c>
      <c r="G65" s="12"/>
      <c r="H65" s="80"/>
    </row>
    <row r="66" spans="1:7" ht="12.75">
      <c r="A66" s="62"/>
      <c r="B66" s="26"/>
      <c r="C66" s="26"/>
      <c r="D66" s="32"/>
      <c r="E66" s="32"/>
      <c r="F66" s="32"/>
      <c r="G66" s="12"/>
    </row>
    <row r="67" spans="1:7" ht="13.5" thickBot="1">
      <c r="A67" s="62"/>
      <c r="B67" s="26"/>
      <c r="C67" s="26"/>
      <c r="D67" s="32"/>
      <c r="E67" s="32"/>
      <c r="F67" s="32"/>
      <c r="G67" s="12"/>
    </row>
    <row r="68" spans="1:8" s="9" customFormat="1" ht="13.5" thickBot="1">
      <c r="A68" s="7"/>
      <c r="B68" s="67" t="str">
        <f>B3</f>
        <v>DEPENSES 2008</v>
      </c>
      <c r="C68" s="68" t="str">
        <f>C3</f>
        <v>BUDGET 2009</v>
      </c>
      <c r="D68" s="68" t="str">
        <f>D3</f>
        <v>DEPENSES 2009</v>
      </c>
      <c r="E68" s="68" t="str">
        <f>E3</f>
        <v>BUDGET 2010</v>
      </c>
      <c r="F68" s="68" t="str">
        <f>F3</f>
        <v>BUDGET 2011</v>
      </c>
      <c r="G68" s="12"/>
      <c r="H68" s="80"/>
    </row>
    <row r="69" spans="1:8" s="57" customFormat="1" ht="12.75">
      <c r="A69" s="69"/>
      <c r="B69" s="58"/>
      <c r="C69" s="58"/>
      <c r="D69" s="58"/>
      <c r="E69" s="58"/>
      <c r="F69" s="58"/>
      <c r="G69" s="12"/>
      <c r="H69" s="83"/>
    </row>
    <row r="70" spans="1:8" s="57" customFormat="1" ht="12.75">
      <c r="A70" s="70" t="s">
        <v>60</v>
      </c>
      <c r="B70" s="65">
        <f>B55+B65</f>
        <v>651358.28</v>
      </c>
      <c r="C70" s="65">
        <f>C55+C65</f>
        <v>720350</v>
      </c>
      <c r="D70" s="65">
        <f>D55+D65</f>
        <v>666476.36</v>
      </c>
      <c r="E70" s="65">
        <f>E55+E65</f>
        <v>704800</v>
      </c>
      <c r="F70" s="65">
        <f>F55+F65</f>
        <v>708800</v>
      </c>
      <c r="G70" s="12">
        <f>F70-E70</f>
        <v>4000</v>
      </c>
      <c r="H70" s="83"/>
    </row>
    <row r="71" spans="1:7" ht="12.75">
      <c r="A71" s="71"/>
      <c r="B71" s="19"/>
      <c r="C71" s="19"/>
      <c r="D71" s="20"/>
      <c r="E71" s="20"/>
      <c r="F71" s="20"/>
      <c r="G71" s="12"/>
    </row>
    <row r="72" spans="1:7" ht="12.75">
      <c r="A72" s="72" t="s">
        <v>59</v>
      </c>
      <c r="B72" s="19"/>
      <c r="C72" s="19"/>
      <c r="D72" s="20"/>
      <c r="E72" s="20"/>
      <c r="F72" s="20"/>
      <c r="G72" s="12"/>
    </row>
    <row r="73" spans="1:9" ht="12.75">
      <c r="A73" s="73" t="s">
        <v>43</v>
      </c>
      <c r="B73" s="16">
        <v>-14995.78</v>
      </c>
      <c r="C73" s="16">
        <v>-8000</v>
      </c>
      <c r="D73" s="16">
        <v>-6946.32</v>
      </c>
      <c r="E73" s="16">
        <v>-5000</v>
      </c>
      <c r="F73" s="16">
        <v>-5000</v>
      </c>
      <c r="G73" s="12"/>
      <c r="I73" s="66"/>
    </row>
    <row r="74" spans="1:7" ht="12.75">
      <c r="A74" s="73" t="s">
        <v>44</v>
      </c>
      <c r="B74" s="16"/>
      <c r="C74" s="16"/>
      <c r="D74" s="16"/>
      <c r="E74" s="16"/>
      <c r="F74" s="16"/>
      <c r="G74" s="12"/>
    </row>
    <row r="75" spans="1:7" ht="12.75">
      <c r="A75" s="73" t="s">
        <v>45</v>
      </c>
      <c r="B75" s="16">
        <v>-808</v>
      </c>
      <c r="C75" s="16">
        <v>-150</v>
      </c>
      <c r="D75" s="16">
        <v>-542</v>
      </c>
      <c r="E75" s="16">
        <v>-300</v>
      </c>
      <c r="F75" s="16">
        <v>-300</v>
      </c>
      <c r="G75" s="12"/>
    </row>
    <row r="76" spans="1:7" ht="12.75">
      <c r="A76" s="73" t="s">
        <v>46</v>
      </c>
      <c r="B76" s="16"/>
      <c r="C76" s="16"/>
      <c r="D76" s="16"/>
      <c r="E76" s="16"/>
      <c r="F76" s="16"/>
      <c r="G76" s="12"/>
    </row>
    <row r="77" spans="1:7" ht="12.75">
      <c r="A77" s="73" t="s">
        <v>47</v>
      </c>
      <c r="B77" s="16">
        <v>-1500</v>
      </c>
      <c r="C77" s="16">
        <v>-2000</v>
      </c>
      <c r="D77" s="16">
        <v>-2000</v>
      </c>
      <c r="E77" s="16">
        <v>-2000</v>
      </c>
      <c r="F77" s="16">
        <v>-2000</v>
      </c>
      <c r="G77" s="12"/>
    </row>
    <row r="78" spans="1:7" ht="12.75">
      <c r="A78" s="73" t="s">
        <v>61</v>
      </c>
      <c r="B78" s="16"/>
      <c r="C78" s="16"/>
      <c r="D78" s="16"/>
      <c r="E78" s="16"/>
      <c r="F78" s="16"/>
      <c r="G78" s="12"/>
    </row>
    <row r="79" spans="1:7" ht="12.75">
      <c r="A79" s="71" t="s">
        <v>58</v>
      </c>
      <c r="B79" s="19">
        <f>SUM(B73:B78)</f>
        <v>-17303.78</v>
      </c>
      <c r="C79" s="19">
        <f>SUM(C73:C78)</f>
        <v>-10150</v>
      </c>
      <c r="D79" s="19">
        <f>SUM(D73:D78)</f>
        <v>-9488.32</v>
      </c>
      <c r="E79" s="19">
        <f>SUM(E73:E78)</f>
        <v>-7300</v>
      </c>
      <c r="F79" s="19">
        <f>SUM(F73:F78)</f>
        <v>-7300</v>
      </c>
      <c r="G79" s="12"/>
    </row>
    <row r="80" spans="1:7" ht="13.5" thickBot="1">
      <c r="A80" s="74"/>
      <c r="B80" s="49"/>
      <c r="C80" s="49"/>
      <c r="D80" s="75"/>
      <c r="E80" s="75"/>
      <c r="F80" s="75"/>
      <c r="G80" s="12"/>
    </row>
    <row r="81" spans="1:9" ht="19.5" customHeight="1" thickBot="1">
      <c r="A81" s="22" t="s">
        <v>40</v>
      </c>
      <c r="B81" s="23">
        <f>B70+B79</f>
        <v>634054.5</v>
      </c>
      <c r="C81" s="23">
        <f>C70+C79</f>
        <v>710200</v>
      </c>
      <c r="D81" s="23">
        <f>D70+D79</f>
        <v>656988.04</v>
      </c>
      <c r="E81" s="23">
        <f>E70+E79</f>
        <v>697500</v>
      </c>
      <c r="F81" s="23">
        <f>F70+F79</f>
        <v>701500</v>
      </c>
      <c r="G81" s="12">
        <f>F81-E81</f>
        <v>4000</v>
      </c>
      <c r="H81" s="80"/>
      <c r="I81" s="54"/>
    </row>
    <row r="82" spans="1:7" ht="12.75">
      <c r="A82" s="44"/>
      <c r="B82" s="13"/>
      <c r="C82" s="45"/>
      <c r="D82" s="45"/>
      <c r="E82" s="45"/>
      <c r="F82" s="45"/>
      <c r="G82" s="12"/>
    </row>
    <row r="83" spans="1:7" ht="12.75">
      <c r="A83" s="29" t="s">
        <v>62</v>
      </c>
      <c r="B83" s="16"/>
      <c r="C83" s="14"/>
      <c r="D83" s="14"/>
      <c r="E83" s="14"/>
      <c r="F83" s="14"/>
      <c r="G83" s="12"/>
    </row>
    <row r="84" spans="1:7" ht="12.75">
      <c r="A84" s="10" t="s">
        <v>42</v>
      </c>
      <c r="B84" s="16"/>
      <c r="C84" s="14"/>
      <c r="D84" s="14"/>
      <c r="E84" s="14">
        <v>229400</v>
      </c>
      <c r="F84" s="14">
        <v>440100</v>
      </c>
      <c r="G84" s="12">
        <f>F84-E84</f>
        <v>210700</v>
      </c>
    </row>
    <row r="85" spans="1:7" ht="12.75">
      <c r="A85" s="31" t="s">
        <v>63</v>
      </c>
      <c r="B85" s="16"/>
      <c r="C85" s="14"/>
      <c r="D85" s="14"/>
      <c r="E85" s="14"/>
      <c r="F85" s="14"/>
      <c r="G85" s="12"/>
    </row>
    <row r="86" spans="1:7" ht="12.75">
      <c r="A86" s="31" t="s">
        <v>69</v>
      </c>
      <c r="B86" s="16">
        <v>9956.69</v>
      </c>
      <c r="C86" s="14">
        <v>11000</v>
      </c>
      <c r="D86" s="14">
        <v>7315</v>
      </c>
      <c r="E86" s="14">
        <v>11000</v>
      </c>
      <c r="F86" s="14">
        <v>11000</v>
      </c>
      <c r="G86" s="12"/>
    </row>
    <row r="87" spans="1:7" ht="12.75">
      <c r="A87" s="31" t="s">
        <v>64</v>
      </c>
      <c r="B87" s="16">
        <v>13130.69</v>
      </c>
      <c r="C87" s="14"/>
      <c r="D87" s="14"/>
      <c r="E87" s="14"/>
      <c r="F87" s="14"/>
      <c r="G87" s="12"/>
    </row>
    <row r="88" spans="1:7" ht="12.75">
      <c r="A88" s="31" t="s">
        <v>88</v>
      </c>
      <c r="B88" s="16">
        <v>28000</v>
      </c>
      <c r="C88" s="14"/>
      <c r="D88" s="14"/>
      <c r="E88" s="14"/>
      <c r="F88" s="14"/>
      <c r="G88" s="12"/>
    </row>
    <row r="89" spans="1:7" ht="12.75">
      <c r="A89" s="31" t="s">
        <v>65</v>
      </c>
      <c r="B89" s="16">
        <v>6027.81</v>
      </c>
      <c r="C89" s="14"/>
      <c r="D89" s="14"/>
      <c r="E89" s="14"/>
      <c r="F89" s="14"/>
      <c r="G89" s="12"/>
    </row>
    <row r="90" spans="1:7" ht="12.75">
      <c r="A90" s="31" t="s">
        <v>66</v>
      </c>
      <c r="B90" s="16">
        <v>35015.47</v>
      </c>
      <c r="C90" s="14"/>
      <c r="D90" s="14"/>
      <c r="E90" s="14"/>
      <c r="F90" s="14"/>
      <c r="G90" s="12"/>
    </row>
    <row r="91" spans="1:9" ht="12.75">
      <c r="A91" s="31" t="s">
        <v>67</v>
      </c>
      <c r="B91" s="16"/>
      <c r="C91" s="14">
        <v>25530</v>
      </c>
      <c r="D91" s="14">
        <v>23815.95</v>
      </c>
      <c r="E91" s="14"/>
      <c r="F91" s="14"/>
      <c r="G91" s="12"/>
      <c r="I91" s="81"/>
    </row>
    <row r="92" spans="1:7" ht="12.75">
      <c r="A92" s="31" t="s">
        <v>87</v>
      </c>
      <c r="B92" s="16">
        <v>26595.52</v>
      </c>
      <c r="C92" s="14"/>
      <c r="D92" s="14"/>
      <c r="E92" s="14"/>
      <c r="F92" s="14"/>
      <c r="G92" s="12"/>
    </row>
    <row r="93" spans="1:7" ht="12.75">
      <c r="A93" s="31" t="s">
        <v>79</v>
      </c>
      <c r="B93" s="16">
        <v>10957.14</v>
      </c>
      <c r="C93" s="14"/>
      <c r="D93" s="14"/>
      <c r="E93" s="14"/>
      <c r="F93" s="14"/>
      <c r="G93" s="12"/>
    </row>
    <row r="94" spans="1:7" ht="12.75">
      <c r="A94" s="31" t="s">
        <v>68</v>
      </c>
      <c r="B94" s="16"/>
      <c r="C94" s="14">
        <v>33000</v>
      </c>
      <c r="D94" s="14">
        <v>25579.52</v>
      </c>
      <c r="E94" s="14"/>
      <c r="F94" s="14"/>
      <c r="G94" s="12"/>
    </row>
    <row r="95" spans="1:7" ht="12.75">
      <c r="A95" s="31" t="s">
        <v>71</v>
      </c>
      <c r="B95" s="16">
        <v>36176.77</v>
      </c>
      <c r="C95" s="14"/>
      <c r="D95" s="14"/>
      <c r="E95" s="14"/>
      <c r="F95" s="14"/>
      <c r="G95" s="12"/>
    </row>
    <row r="96" spans="1:7" ht="12.75">
      <c r="A96" s="31" t="s">
        <v>70</v>
      </c>
      <c r="B96" s="16">
        <v>32164.69</v>
      </c>
      <c r="C96" s="14"/>
      <c r="D96" s="14"/>
      <c r="E96" s="14"/>
      <c r="F96" s="14"/>
      <c r="G96" s="12"/>
    </row>
    <row r="97" spans="1:7" ht="12.75">
      <c r="A97" s="31" t="s">
        <v>80</v>
      </c>
      <c r="B97" s="16">
        <v>7910.57</v>
      </c>
      <c r="C97" s="14"/>
      <c r="D97" s="14"/>
      <c r="E97" s="14"/>
      <c r="F97" s="14"/>
      <c r="G97" s="12"/>
    </row>
    <row r="98" spans="1:7" ht="12.75">
      <c r="A98" s="31" t="s">
        <v>72</v>
      </c>
      <c r="B98" s="16">
        <v>57105.51</v>
      </c>
      <c r="C98" s="14"/>
      <c r="D98" s="14"/>
      <c r="E98" s="14"/>
      <c r="F98" s="14"/>
      <c r="G98" s="12"/>
    </row>
    <row r="99" spans="1:7" ht="12.75">
      <c r="A99" s="31" t="s">
        <v>73</v>
      </c>
      <c r="B99" s="16">
        <v>33701.64</v>
      </c>
      <c r="C99" s="14"/>
      <c r="D99" s="14"/>
      <c r="E99" s="14"/>
      <c r="F99" s="14"/>
      <c r="G99" s="12"/>
    </row>
    <row r="100" spans="1:7" ht="12.75">
      <c r="A100" s="31" t="s">
        <v>74</v>
      </c>
      <c r="B100" s="16">
        <v>5355.39</v>
      </c>
      <c r="C100" s="14"/>
      <c r="D100" s="14"/>
      <c r="E100" s="14"/>
      <c r="F100" s="14"/>
      <c r="G100" s="12"/>
    </row>
    <row r="101" spans="1:7" ht="12.75">
      <c r="A101" s="31" t="s">
        <v>75</v>
      </c>
      <c r="B101" s="16">
        <v>20500.37</v>
      </c>
      <c r="C101" s="14"/>
      <c r="D101" s="14"/>
      <c r="E101" s="14"/>
      <c r="F101" s="14"/>
      <c r="G101" s="12"/>
    </row>
    <row r="102" spans="1:8" s="56" customFormat="1" ht="12.75">
      <c r="A102" s="31" t="s">
        <v>76</v>
      </c>
      <c r="B102" s="16">
        <v>68086.88</v>
      </c>
      <c r="C102" s="16"/>
      <c r="D102" s="14"/>
      <c r="E102" s="14"/>
      <c r="F102" s="14"/>
      <c r="G102" s="12"/>
      <c r="H102" s="84"/>
    </row>
    <row r="103" spans="1:8" s="56" customFormat="1" ht="12.75">
      <c r="A103" s="31" t="s">
        <v>77</v>
      </c>
      <c r="B103" s="16">
        <v>7763.98</v>
      </c>
      <c r="C103" s="16">
        <v>49360</v>
      </c>
      <c r="D103" s="14">
        <v>28227.2</v>
      </c>
      <c r="E103" s="14"/>
      <c r="F103" s="14"/>
      <c r="G103" s="12"/>
      <c r="H103" s="84"/>
    </row>
    <row r="104" spans="1:8" s="56" customFormat="1" ht="12.75">
      <c r="A104" s="31" t="s">
        <v>78</v>
      </c>
      <c r="B104" s="16">
        <v>8937.23</v>
      </c>
      <c r="C104" s="16"/>
      <c r="D104" s="14"/>
      <c r="E104" s="14"/>
      <c r="F104" s="14"/>
      <c r="G104" s="12"/>
      <c r="H104" s="84"/>
    </row>
    <row r="105" spans="1:8" s="56" customFormat="1" ht="12.75">
      <c r="A105" s="31" t="s">
        <v>95</v>
      </c>
      <c r="B105" s="16"/>
      <c r="C105" s="16">
        <v>91250</v>
      </c>
      <c r="D105" s="14">
        <v>60669.15</v>
      </c>
      <c r="E105" s="14"/>
      <c r="F105" s="14"/>
      <c r="G105" s="12"/>
      <c r="H105" s="84"/>
    </row>
    <row r="106" spans="1:8" s="56" customFormat="1" ht="12.75">
      <c r="A106" s="31" t="s">
        <v>96</v>
      </c>
      <c r="B106" s="16"/>
      <c r="C106" s="16">
        <v>173870</v>
      </c>
      <c r="D106" s="14">
        <v>195146.26</v>
      </c>
      <c r="E106" s="14"/>
      <c r="F106" s="14"/>
      <c r="G106" s="12"/>
      <c r="H106" s="84"/>
    </row>
    <row r="107" spans="1:8" s="56" customFormat="1" ht="12.75">
      <c r="A107" s="31" t="s">
        <v>97</v>
      </c>
      <c r="B107" s="16"/>
      <c r="C107" s="16">
        <v>4720</v>
      </c>
      <c r="D107" s="14">
        <v>2810.27</v>
      </c>
      <c r="E107" s="14"/>
      <c r="F107" s="14"/>
      <c r="G107" s="12"/>
      <c r="H107" s="84"/>
    </row>
    <row r="108" spans="1:8" s="56" customFormat="1" ht="12.75">
      <c r="A108" s="31" t="s">
        <v>98</v>
      </c>
      <c r="B108" s="16"/>
      <c r="C108" s="16">
        <v>35670</v>
      </c>
      <c r="D108" s="14">
        <v>40448.8</v>
      </c>
      <c r="E108" s="14"/>
      <c r="F108" s="14"/>
      <c r="G108" s="12"/>
      <c r="H108" s="84"/>
    </row>
    <row r="109" spans="1:8" s="56" customFormat="1" ht="12.75">
      <c r="A109" s="31" t="s">
        <v>99</v>
      </c>
      <c r="B109" s="16"/>
      <c r="C109" s="16">
        <v>11300</v>
      </c>
      <c r="D109" s="14"/>
      <c r="E109" s="14"/>
      <c r="F109" s="14"/>
      <c r="G109" s="12"/>
      <c r="H109" s="84"/>
    </row>
    <row r="110" spans="1:11" ht="12.75">
      <c r="A110" s="31" t="s">
        <v>21</v>
      </c>
      <c r="B110" s="16">
        <v>46271.68</v>
      </c>
      <c r="C110" s="16">
        <v>46300</v>
      </c>
      <c r="D110" s="14">
        <v>56660.52</v>
      </c>
      <c r="E110" s="14"/>
      <c r="F110" s="14"/>
      <c r="G110" s="12"/>
      <c r="I110" s="81"/>
      <c r="J110" s="81"/>
      <c r="K110" s="81"/>
    </row>
    <row r="111" spans="1:11" ht="12.75">
      <c r="A111" s="31"/>
      <c r="B111" s="16"/>
      <c r="C111" s="16"/>
      <c r="D111" s="14"/>
      <c r="E111" s="14"/>
      <c r="F111" s="14"/>
      <c r="G111" s="12"/>
      <c r="I111" s="81"/>
      <c r="J111" s="81"/>
      <c r="K111" s="81"/>
    </row>
    <row r="112" spans="1:11" ht="12.75">
      <c r="A112" s="31"/>
      <c r="B112" s="16"/>
      <c r="C112" s="16"/>
      <c r="D112" s="14"/>
      <c r="E112" s="14"/>
      <c r="F112" s="14"/>
      <c r="G112" s="12"/>
      <c r="I112" s="81"/>
      <c r="J112" s="81"/>
      <c r="K112" s="81"/>
    </row>
    <row r="113" spans="1:11" ht="12.75">
      <c r="A113" s="31"/>
      <c r="B113" s="16"/>
      <c r="C113" s="16"/>
      <c r="D113" s="14"/>
      <c r="E113" s="14"/>
      <c r="F113" s="14"/>
      <c r="G113" s="12"/>
      <c r="I113" s="81"/>
      <c r="J113" s="81"/>
      <c r="K113" s="81"/>
    </row>
    <row r="114" spans="1:7" ht="12.75">
      <c r="A114" s="31"/>
      <c r="B114" s="16"/>
      <c r="C114" s="16"/>
      <c r="D114" s="14"/>
      <c r="E114" s="14"/>
      <c r="F114" s="14"/>
      <c r="G114" s="12"/>
    </row>
    <row r="115" spans="1:7" ht="13.5" thickBot="1">
      <c r="A115" s="31"/>
      <c r="B115" s="30"/>
      <c r="C115" s="42"/>
      <c r="D115" s="42"/>
      <c r="E115" s="42"/>
      <c r="F115" s="42"/>
      <c r="G115" s="12"/>
    </row>
    <row r="116" spans="1:8" s="2" customFormat="1" ht="23.25" customHeight="1" thickBot="1">
      <c r="A116" s="34" t="s">
        <v>48</v>
      </c>
      <c r="B116" s="35">
        <f>SUM(B81:B115)</f>
        <v>1087712.5299999998</v>
      </c>
      <c r="C116" s="35">
        <f>C81+SUM(C84:C110)</f>
        <v>1192200</v>
      </c>
      <c r="D116" s="35">
        <f>SUM(D81:D115)</f>
        <v>1097660.71</v>
      </c>
      <c r="E116" s="35">
        <f>E81+SUM(E84:E115)</f>
        <v>937900</v>
      </c>
      <c r="F116" s="35">
        <f>SUM(F81:F115)</f>
        <v>1152600</v>
      </c>
      <c r="G116" s="12">
        <f>F116-E116</f>
        <v>214700</v>
      </c>
      <c r="H116" s="80"/>
    </row>
    <row r="117" spans="1:8" s="2" customFormat="1" ht="23.25" customHeight="1">
      <c r="A117" s="36"/>
      <c r="B117" s="32"/>
      <c r="C117" s="32"/>
      <c r="D117" s="32"/>
      <c r="E117" s="4"/>
      <c r="F117" s="4"/>
      <c r="G117" s="12"/>
      <c r="H117" s="80"/>
    </row>
    <row r="118" spans="1:7" ht="13.5" thickBot="1">
      <c r="A118" s="37"/>
      <c r="B118" s="12"/>
      <c r="C118" s="12"/>
      <c r="D118" s="12"/>
      <c r="G118" s="12"/>
    </row>
    <row r="119" spans="1:8" s="40" customFormat="1" ht="7.5" customHeight="1">
      <c r="A119" s="76"/>
      <c r="B119" s="39"/>
      <c r="C119" s="39"/>
      <c r="D119" s="39"/>
      <c r="E119" s="50"/>
      <c r="F119" s="93"/>
      <c r="G119" s="12"/>
      <c r="H119" s="85"/>
    </row>
    <row r="120" spans="1:8" s="2" customFormat="1" ht="12.75">
      <c r="A120" s="77" t="s">
        <v>49</v>
      </c>
      <c r="B120" s="33">
        <v>4378.2</v>
      </c>
      <c r="C120" s="33">
        <v>9000</v>
      </c>
      <c r="D120" s="33">
        <v>4619.23</v>
      </c>
      <c r="E120" s="33">
        <v>8000</v>
      </c>
      <c r="F120" s="33">
        <v>7000</v>
      </c>
      <c r="G120" s="12">
        <f>F120-E120</f>
        <v>-1000</v>
      </c>
      <c r="H120" s="80"/>
    </row>
    <row r="121" spans="1:7" ht="6" customHeight="1" thickBot="1">
      <c r="A121" s="78"/>
      <c r="B121" s="42"/>
      <c r="C121" s="42"/>
      <c r="D121" s="42"/>
      <c r="E121" s="42"/>
      <c r="F121" s="30"/>
      <c r="G121" s="12"/>
    </row>
    <row r="122" spans="1:7" ht="6" customHeight="1">
      <c r="A122" s="43"/>
      <c r="B122" s="12"/>
      <c r="C122" s="12"/>
      <c r="D122" s="12"/>
      <c r="G122" s="12"/>
    </row>
    <row r="123" spans="1:7" ht="6" customHeight="1">
      <c r="A123" s="43"/>
      <c r="B123" s="12"/>
      <c r="C123" s="12"/>
      <c r="D123" s="12"/>
      <c r="G123" s="12"/>
    </row>
    <row r="124" spans="1:7" ht="6" customHeight="1">
      <c r="A124" s="43"/>
      <c r="B124" s="12"/>
      <c r="C124" s="12"/>
      <c r="D124" s="12"/>
      <c r="G124" s="12"/>
    </row>
    <row r="125" spans="1:7" ht="6" customHeight="1">
      <c r="A125" s="43"/>
      <c r="B125" s="12"/>
      <c r="C125" s="12"/>
      <c r="D125" s="12"/>
      <c r="G125" s="12"/>
    </row>
    <row r="126" spans="1:7" ht="6" customHeight="1" thickBot="1">
      <c r="A126" s="43"/>
      <c r="B126" s="12"/>
      <c r="C126" s="12"/>
      <c r="D126" s="12"/>
      <c r="G126" s="12"/>
    </row>
    <row r="127" spans="1:7" ht="6.75" customHeight="1">
      <c r="A127" s="44"/>
      <c r="B127" s="13"/>
      <c r="C127" s="45"/>
      <c r="D127" s="45"/>
      <c r="E127" s="45"/>
      <c r="F127" s="13"/>
      <c r="G127" s="12"/>
    </row>
    <row r="128" spans="1:8" s="47" customFormat="1" ht="15">
      <c r="A128" s="46" t="s">
        <v>50</v>
      </c>
      <c r="B128" s="20">
        <f>B116+B120</f>
        <v>1092090.7299999997</v>
      </c>
      <c r="C128" s="21">
        <f>C116+C120</f>
        <v>1201200</v>
      </c>
      <c r="D128" s="21">
        <f>D116+D120</f>
        <v>1102279.94</v>
      </c>
      <c r="E128" s="33">
        <f>E116+E120</f>
        <v>945900</v>
      </c>
      <c r="F128" s="33">
        <f>F116+F120</f>
        <v>1159600</v>
      </c>
      <c r="G128" s="12">
        <f>F128-E128</f>
        <v>213700</v>
      </c>
      <c r="H128" s="82"/>
    </row>
    <row r="129" spans="1:7" ht="6" customHeight="1" thickBot="1">
      <c r="A129" s="41"/>
      <c r="B129" s="30"/>
      <c r="C129" s="42"/>
      <c r="D129" s="42"/>
      <c r="E129" s="42"/>
      <c r="F129" s="30"/>
      <c r="G129" s="12"/>
    </row>
  </sheetData>
  <mergeCells count="1">
    <mergeCell ref="A1:F1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85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ASSOCIATION SYNDICALE DE L’ENSEMBLE RESIDENTIEL</dc:creator>
  <cp:keywords/>
  <dc:description/>
  <cp:lastModifiedBy>ASSOCIATION SYNDICALE DE L’ENSEMBLE RESIDENTIEL</cp:lastModifiedBy>
  <cp:lastPrinted>2011-11-15T15:56:43Z</cp:lastPrinted>
  <dcterms:created xsi:type="dcterms:W3CDTF">2007-02-27T16:02:27Z</dcterms:created>
  <dcterms:modified xsi:type="dcterms:W3CDTF">2011-11-22T13:25:15Z</dcterms:modified>
  <cp:category/>
  <cp:version/>
  <cp:contentType/>
  <cp:contentStatus/>
</cp:coreProperties>
</file>